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DESKTOP-AELSON\Planejamento 2025\PEIXES\"/>
    </mc:Choice>
  </mc:AlternateContent>
  <xr:revisionPtr revIDLastSave="0" documentId="13_ncr:1_{0D857714-CD41-4784-9791-B633D74DF4CC}" xr6:coauthVersionLast="47" xr6:coauthVersionMax="47" xr10:uidLastSave="{00000000-0000-0000-0000-000000000000}"/>
  <bookViews>
    <workbookView xWindow="-120" yWindow="-120" windowWidth="20730" windowHeight="11040" tabRatio="666" activeTab="1" xr2:uid="{00000000-000D-0000-FFFF-FFFF00000000}"/>
  </bookViews>
  <sheets>
    <sheet name="APÊNDICE I - ESPECIF. E QUANT." sheetId="12" r:id="rId1"/>
    <sheet name="APÊNDICE II-MEMÓRIA DE CÁLCULO" sheetId="13" r:id="rId2"/>
    <sheet name="APÊNDICE III - MAPA DE PREÇOS" sheetId="9" r:id="rId3"/>
  </sheets>
  <definedNames>
    <definedName name="_xlnm.Print_Area" localSheetId="2">'APÊNDICE III - MAPA DE PREÇOS'!$A$1:$L$6</definedName>
    <definedName name="SOMA" localSheetId="2">#REF!</definedName>
    <definedName name="SOMA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5" i="9" l="1"/>
  <c r="N5" i="9"/>
  <c r="M5" i="9"/>
  <c r="K5" i="9"/>
  <c r="F5" i="9" l="1"/>
  <c r="F5" i="12"/>
  <c r="G5" i="12" l="1"/>
  <c r="H5" i="12" s="1"/>
  <c r="L5" i="9" l="1"/>
  <c r="C5" i="12" l="1"/>
  <c r="A3" i="9"/>
  <c r="M61" i="9" l="1"/>
  <c r="N61" i="9"/>
  <c r="O61" i="9"/>
  <c r="I6" i="9" l="1"/>
  <c r="P61" i="9"/>
  <c r="R61" i="9"/>
  <c r="Q61" i="9"/>
  <c r="H6" i="13" l="1"/>
  <c r="D5" i="12" l="1"/>
  <c r="I5" i="9"/>
  <c r="D5" i="9" l="1"/>
  <c r="C5" i="9"/>
  <c r="Q5" i="9" l="1"/>
  <c r="R5" i="9"/>
  <c r="P5" i="9"/>
  <c r="J5" i="9" s="1"/>
  <c r="G6" i="12" l="1"/>
</calcChain>
</file>

<file path=xl/sharedStrings.xml><?xml version="1.0" encoding="utf-8"?>
<sst xmlns="http://schemas.openxmlformats.org/spreadsheetml/2006/main" count="60" uniqueCount="46">
  <si>
    <t>ITEM</t>
  </si>
  <si>
    <t>CATMAT</t>
  </si>
  <si>
    <t>DESCRIÇÃO</t>
  </si>
  <si>
    <t>QUANT.</t>
  </si>
  <si>
    <t>VALOR UNITÁRIO MÁXIMO</t>
  </si>
  <si>
    <t>VALOR TOTAL</t>
  </si>
  <si>
    <t>VALOR</t>
  </si>
  <si>
    <t>UNIDADE DE MEDIDA</t>
  </si>
  <si>
    <t>APÊNDICE II
TERMO DE REFERÊNCIA
MEMÓRIA DE CÁLCULO</t>
  </si>
  <si>
    <t>QUANTIDADES (a)</t>
  </si>
  <si>
    <t>Técnicas de previsão de demanda utilizadas:</t>
  </si>
  <si>
    <t>Foi utilizada mediante informações qualitativas, tais como pesquisas de opinião e informações prestadas por funcionários.</t>
  </si>
  <si>
    <t>[1] Os formulários preenchidos sobre a técnica de predileção constam em anexo.</t>
  </si>
  <si>
    <t>[2] As informações constantes sobre a técnica de explicação constam em anexo.</t>
  </si>
  <si>
    <t>[3] Os relatórios que demonstram a série histórica constam em anexo.</t>
  </si>
  <si>
    <t>SKU</t>
  </si>
  <si>
    <t>TOTAL</t>
  </si>
  <si>
    <t>DESCRITIVO RESUMIDO</t>
  </si>
  <si>
    <t>APÊNDICE III
TERMO DE REFERÊNCIA
MAPA DE PREÇOS</t>
  </si>
  <si>
    <t>DESVIO PADRÃO</t>
  </si>
  <si>
    <t>MÉDIA SIMPLES</t>
  </si>
  <si>
    <t>MEDIANA</t>
  </si>
  <si>
    <t>LIMITE INFERIOR</t>
  </si>
  <si>
    <t>LIMITE SUPERIOR</t>
  </si>
  <si>
    <t>COEFICIENTE DE VARIAÇÃO (máx. 25%)</t>
  </si>
  <si>
    <t>FONTE/
REFERÊNCIA
(COLUNA 1)</t>
  </si>
  <si>
    <t>COEFICIENTE DE VARIAÇÃO</t>
  </si>
  <si>
    <t xml:space="preserve">VALOR TOTAL </t>
  </si>
  <si>
    <t>QUANTIDADES ANTERIOR</t>
  </si>
  <si>
    <t>MARGEM DE SEGURANÇA (b)</t>
  </si>
  <si>
    <t>FATOR DE MULTIPLICAÇÃO
(b.1)</t>
  </si>
  <si>
    <t>PERCENTUAL
(b.2)</t>
  </si>
  <si>
    <t>TOTAL GERAL
(d)
= a.2 x b.1</t>
  </si>
  <si>
    <t>Foi utilizada para descobrir o valor médio de um conjunto de dados sem que haja grandes distorções no seu resultado.</t>
  </si>
  <si>
    <t>VALOR MÁXIMO UNITÁRIO</t>
  </si>
  <si>
    <t>UNIDADE</t>
  </si>
  <si>
    <t>PUBLICAÇÃO</t>
  </si>
  <si>
    <t>Peixe, tipo corvina, inteiro com vísceras, pele e cabeça, congelado, em perfeito estado de conservação, pesando entre 2,0 e 3,0 kg por unidade, livre de manchas, parasitas e fungos, acondicionados em saco plástico transparente, embalado em caixa de papelão reforçada, com rótulo contendo marcas e carimbos oficiais (SIE e SIF), de acordo com as portarias do Ministério da Agricultura e da ANVISA e outras legislações específicas. As embalagens que acondicionam o produto devem ser resistentes à umidade e à incidência de luz, com alta barreira ao oxigênio e ao vapor d'água.</t>
  </si>
  <si>
    <t>KG</t>
  </si>
  <si>
    <t>BANCO DE PREÇO</t>
  </si>
  <si>
    <t>PEIXES</t>
  </si>
  <si>
    <t>CONSUMO DE 2024</t>
  </si>
  <si>
    <r>
      <t>PREDILEÇÃO</t>
    </r>
    <r>
      <rPr>
        <b/>
        <vertAlign val="superscript"/>
        <sz val="10"/>
        <color rgb="FF000000"/>
        <rFont val="Arial Narrow"/>
        <family val="2"/>
      </rPr>
      <t>[1]</t>
    </r>
    <r>
      <rPr>
        <b/>
        <sz val="10"/>
        <color rgb="FF000000"/>
        <rFont val="Arial Narrow"/>
        <family val="2"/>
      </rPr>
      <t>:</t>
    </r>
  </si>
  <si>
    <r>
      <t xml:space="preserve">Toritama (PE), 28 de dezembro de 2023
</t>
    </r>
    <r>
      <rPr>
        <sz val="12"/>
        <color theme="1"/>
        <rFont val="Arial Narrow"/>
        <family val="2"/>
      </rPr>
      <t xml:space="preserve"> 
</t>
    </r>
    <r>
      <rPr>
        <sz val="11"/>
        <color theme="1"/>
        <rFont val="Arial Narrow"/>
        <family val="2"/>
      </rPr>
      <t xml:space="preserve">
</t>
    </r>
  </si>
  <si>
    <t>MÉDIANA</t>
  </si>
  <si>
    <t>OBS: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</si>
</sst>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R$&quot;\ * #,##0.00_-;\-&quot;R$&quot;\ * #,##0.00_-;_-&quot;R$&quot;\ * &quot;-&quot;??_-;_-@_-"/>
    <numFmt numFmtId="164" formatCode="&quot;R$&quot;\ #,##0.00"/>
    <numFmt numFmtId="165" formatCode="0.0000"/>
  </numFmts>
  <fonts count="27" x14ac:knownFonts="1"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rgb="FF000000"/>
      <name val="Arial Narrow"/>
      <family val="2"/>
    </font>
    <font>
      <sz val="10"/>
      <color theme="1"/>
      <name val="Arial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scheme val="minor"/>
    </font>
    <font>
      <b/>
      <sz val="12"/>
      <color theme="1"/>
      <name val="Arial Narrow"/>
      <family val="2"/>
    </font>
    <font>
      <b/>
      <sz val="10"/>
      <color theme="1"/>
      <name val="Calibri"/>
      <family val="2"/>
      <scheme val="minor"/>
    </font>
    <font>
      <sz val="11"/>
      <color theme="1" tint="4.9989318521683403E-2"/>
      <name val="Arial Narrow"/>
      <family val="2"/>
    </font>
    <font>
      <sz val="10"/>
      <color theme="1" tint="4.9989318521683403E-2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b/>
      <sz val="10"/>
      <color rgb="FF000000"/>
      <name val="Arial Narrow"/>
      <family val="2"/>
    </font>
    <font>
      <b/>
      <sz val="11"/>
      <name val="Arial Narrow"/>
      <family val="2"/>
    </font>
    <font>
      <sz val="11"/>
      <name val="Calibri"/>
      <family val="2"/>
      <scheme val="minor"/>
    </font>
    <font>
      <b/>
      <sz val="11"/>
      <color theme="1" tint="4.9989318521683403E-2"/>
      <name val="Arial Narrow"/>
      <family val="2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10"/>
      <color theme="1" tint="4.9989318521683403E-2"/>
      <name val="Arial Narrow"/>
      <family val="2"/>
    </font>
    <font>
      <sz val="10"/>
      <color theme="1"/>
      <name val="Calibri"/>
      <family val="2"/>
      <scheme val="minor"/>
    </font>
    <font>
      <b/>
      <sz val="10"/>
      <name val="Arial Narrow"/>
      <family val="2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sz val="10"/>
      <color rgb="FFFF0000"/>
      <name val="Arial Narrow"/>
      <family val="2"/>
    </font>
    <font>
      <b/>
      <vertAlign val="superscript"/>
      <sz val="10"/>
      <color rgb="FF00000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89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0" fontId="9" fillId="3" borderId="0" xfId="0" applyFont="1" applyFill="1" applyAlignment="1">
      <alignment wrapText="1"/>
    </xf>
    <xf numFmtId="164" fontId="10" fillId="3" borderId="0" xfId="0" applyNumberFormat="1" applyFont="1" applyFill="1" applyAlignment="1">
      <alignment horizontal="center" vertical="center" wrapText="1"/>
    </xf>
    <xf numFmtId="10" fontId="2" fillId="0" borderId="0" xfId="2" applyNumberFormat="1" applyFont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164" fontId="2" fillId="0" borderId="0" xfId="0" applyNumberFormat="1" applyFont="1" applyAlignment="1">
      <alignment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justify" vertical="top" wrapText="1"/>
    </xf>
    <xf numFmtId="164" fontId="15" fillId="0" borderId="1" xfId="0" applyNumberFormat="1" applyFont="1" applyBorder="1" applyAlignment="1">
      <alignment horizontal="center" vertical="center"/>
    </xf>
    <xf numFmtId="0" fontId="13" fillId="3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wrapText="1"/>
    </xf>
    <xf numFmtId="0" fontId="13" fillId="0" borderId="1" xfId="0" applyFont="1" applyBorder="1" applyAlignment="1" applyProtection="1">
      <alignment horizontal="center" vertical="center" wrapText="1"/>
      <protection locked="0"/>
    </xf>
    <xf numFmtId="164" fontId="0" fillId="0" borderId="0" xfId="0" applyNumberFormat="1"/>
    <xf numFmtId="0" fontId="2" fillId="3" borderId="0" xfId="0" applyFont="1" applyFill="1" applyAlignment="1">
      <alignment wrapText="1"/>
    </xf>
    <xf numFmtId="0" fontId="12" fillId="3" borderId="0" xfId="0" applyFont="1" applyFill="1" applyAlignment="1">
      <alignment wrapText="1"/>
    </xf>
    <xf numFmtId="164" fontId="2" fillId="6" borderId="0" xfId="0" applyNumberFormat="1" applyFon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64" fontId="3" fillId="5" borderId="1" xfId="0" applyNumberFormat="1" applyFont="1" applyFill="1" applyBorder="1" applyAlignment="1">
      <alignment horizontal="center" vertical="center" wrapText="1"/>
    </xf>
    <xf numFmtId="164" fontId="15" fillId="5" borderId="1" xfId="0" applyNumberFormat="1" applyFont="1" applyFill="1" applyBorder="1" applyAlignment="1">
      <alignment horizontal="center" vertical="center" wrapText="1"/>
    </xf>
    <xf numFmtId="164" fontId="16" fillId="0" borderId="0" xfId="0" applyNumberFormat="1" applyFont="1"/>
    <xf numFmtId="1" fontId="12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center" vertical="center" wrapText="1"/>
    </xf>
    <xf numFmtId="0" fontId="7" fillId="3" borderId="1" xfId="1" applyFont="1" applyFill="1" applyBorder="1" applyAlignment="1">
      <alignment horizontal="center" vertical="center" wrapText="1"/>
    </xf>
    <xf numFmtId="164" fontId="7" fillId="3" borderId="1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justify" vertical="top" wrapText="1"/>
    </xf>
    <xf numFmtId="1" fontId="18" fillId="3" borderId="1" xfId="0" applyNumberFormat="1" applyFont="1" applyFill="1" applyBorder="1" applyAlignment="1">
      <alignment horizontal="center" vertical="center" wrapText="1"/>
    </xf>
    <xf numFmtId="164" fontId="19" fillId="3" borderId="1" xfId="1" applyNumberFormat="1" applyFont="1" applyFill="1" applyBorder="1" applyAlignment="1">
      <alignment horizontal="center" vertical="center" wrapText="1"/>
    </xf>
    <xf numFmtId="164" fontId="18" fillId="3" borderId="1" xfId="1" applyNumberFormat="1" applyFont="1" applyFill="1" applyBorder="1" applyAlignment="1">
      <alignment horizontal="center" vertical="center" wrapText="1"/>
    </xf>
    <xf numFmtId="164" fontId="7" fillId="3" borderId="1" xfId="3" applyNumberFormat="1" applyFont="1" applyFill="1" applyBorder="1" applyAlignment="1">
      <alignment horizontal="center" vertical="center" wrapText="1"/>
    </xf>
    <xf numFmtId="0" fontId="7" fillId="6" borderId="1" xfId="1" applyFont="1" applyFill="1" applyBorder="1" applyAlignment="1">
      <alignment horizontal="center" vertical="center" wrapText="1"/>
    </xf>
    <xf numFmtId="164" fontId="18" fillId="6" borderId="1" xfId="1" applyNumberFormat="1" applyFont="1" applyFill="1" applyBorder="1" applyAlignment="1">
      <alignment horizontal="center" vertical="center" wrapText="1"/>
    </xf>
    <xf numFmtId="164" fontId="2" fillId="3" borderId="0" xfId="0" applyNumberFormat="1" applyFont="1" applyFill="1" applyAlignment="1">
      <alignment wrapText="1"/>
    </xf>
    <xf numFmtId="0" fontId="20" fillId="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9" fontId="23" fillId="0" borderId="1" xfId="2" applyFont="1" applyBorder="1" applyAlignment="1">
      <alignment horizontal="center" vertical="center" wrapText="1"/>
    </xf>
    <xf numFmtId="9" fontId="13" fillId="0" borderId="1" xfId="2" applyFont="1" applyBorder="1" applyAlignment="1" applyProtection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21" fillId="0" borderId="0" xfId="0" applyFont="1" applyProtection="1">
      <protection locked="0"/>
    </xf>
    <xf numFmtId="0" fontId="21" fillId="3" borderId="0" xfId="0" applyFont="1" applyFill="1" applyProtection="1">
      <protection locked="0"/>
    </xf>
    <xf numFmtId="0" fontId="5" fillId="0" borderId="0" xfId="0" applyFont="1" applyAlignment="1" applyProtection="1">
      <alignment horizontal="justify" vertical="center"/>
      <protection locked="0"/>
    </xf>
    <xf numFmtId="0" fontId="23" fillId="0" borderId="0" xfId="0" applyFont="1" applyAlignment="1">
      <alignment horizontal="center" vertical="center" wrapText="1"/>
    </xf>
    <xf numFmtId="9" fontId="24" fillId="0" borderId="0" xfId="2" applyFont="1" applyBorder="1" applyAlignment="1" applyProtection="1">
      <alignment horizontal="center" vertical="center" wrapText="1"/>
    </xf>
    <xf numFmtId="0" fontId="25" fillId="3" borderId="0" xfId="0" applyFont="1" applyFill="1" applyAlignment="1">
      <alignment horizontal="center" vertical="center" wrapText="1"/>
    </xf>
    <xf numFmtId="0" fontId="8" fillId="0" borderId="0" xfId="0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21" fillId="0" borderId="0" xfId="0" applyFont="1" applyAlignment="1" applyProtection="1">
      <alignment vertical="center"/>
      <protection locked="0"/>
    </xf>
    <xf numFmtId="0" fontId="13" fillId="3" borderId="1" xfId="0" applyFont="1" applyFill="1" applyBorder="1" applyAlignment="1">
      <alignment horizontal="justify" vertical="top" wrapText="1"/>
    </xf>
    <xf numFmtId="0" fontId="0" fillId="0" borderId="0" xfId="0" applyAlignment="1">
      <alignment horizontal="center"/>
    </xf>
    <xf numFmtId="0" fontId="15" fillId="2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14" fillId="5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14" fillId="8" borderId="0" xfId="0" applyFont="1" applyFill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 wrapText="1"/>
      <protection locked="0"/>
    </xf>
    <xf numFmtId="0" fontId="21" fillId="0" borderId="0" xfId="0" applyFont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164" fontId="17" fillId="3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</cellXfs>
  <cellStyles count="4">
    <cellStyle name="Moeda" xfId="3" builtinId="4"/>
    <cellStyle name="Normal" xfId="0" builtinId="0"/>
    <cellStyle name="Normal 2" xfId="1" xr:uid="{00000000-0005-0000-0000-000002000000}"/>
    <cellStyle name="Porcentagem" xfId="2" builtinId="5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1285875</xdr:colOff>
          <xdr:row>0</xdr:row>
          <xdr:rowOff>0</xdr:rowOff>
        </xdr:from>
        <xdr:to>
          <xdr:col>4</xdr:col>
          <xdr:colOff>142875</xdr:colOff>
          <xdr:row>1</xdr:row>
          <xdr:rowOff>0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257175</xdr:colOff>
          <xdr:row>0</xdr:row>
          <xdr:rowOff>19050</xdr:rowOff>
        </xdr:from>
        <xdr:to>
          <xdr:col>7</xdr:col>
          <xdr:colOff>0</xdr:colOff>
          <xdr:row>1</xdr:row>
          <xdr:rowOff>19050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1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2247900</xdr:colOff>
          <xdr:row>0</xdr:row>
          <xdr:rowOff>0</xdr:rowOff>
        </xdr:from>
        <xdr:to>
          <xdr:col>8</xdr:col>
          <xdr:colOff>133350</xdr:colOff>
          <xdr:row>1</xdr:row>
          <xdr:rowOff>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8"/>
  <sheetViews>
    <sheetView topLeftCell="A13" zoomScaleNormal="100" zoomScaleSheetLayoutView="110" workbookViewId="0">
      <selection activeCell="P5" sqref="P5"/>
    </sheetView>
  </sheetViews>
  <sheetFormatPr defaultRowHeight="15" x14ac:dyDescent="0.25"/>
  <cols>
    <col min="1" max="1" width="5.42578125" bestFit="1" customWidth="1"/>
    <col min="2" max="2" width="8.42578125" bestFit="1" customWidth="1"/>
    <col min="3" max="3" width="8.7109375" bestFit="1" customWidth="1"/>
    <col min="4" max="4" width="42.5703125" customWidth="1"/>
    <col min="5" max="5" width="12" customWidth="1"/>
    <col min="6" max="6" width="11.5703125" bestFit="1" customWidth="1"/>
    <col min="7" max="7" width="11.5703125" style="25" customWidth="1"/>
    <col min="8" max="8" width="13.28515625" style="17" customWidth="1"/>
  </cols>
  <sheetData>
    <row r="1" spans="1:8" ht="69.599999999999994" customHeight="1" x14ac:dyDescent="0.25">
      <c r="A1" s="63"/>
      <c r="B1" s="63"/>
      <c r="C1" s="63"/>
      <c r="D1" s="63"/>
      <c r="E1" s="63"/>
      <c r="F1" s="63"/>
      <c r="G1" s="63"/>
      <c r="H1" s="63"/>
    </row>
    <row r="2" spans="1:8" ht="54" customHeight="1" x14ac:dyDescent="0.25">
      <c r="A2" s="65" t="s">
        <v>8</v>
      </c>
      <c r="B2" s="66"/>
      <c r="C2" s="66"/>
      <c r="D2" s="66"/>
      <c r="E2" s="66"/>
      <c r="F2" s="66"/>
      <c r="G2" s="66"/>
      <c r="H2" s="66"/>
    </row>
    <row r="3" spans="1:8" ht="16.5" x14ac:dyDescent="0.25">
      <c r="A3" s="64" t="s">
        <v>40</v>
      </c>
      <c r="B3" s="64"/>
      <c r="C3" s="64"/>
      <c r="D3" s="64"/>
      <c r="E3" s="64"/>
      <c r="F3" s="64"/>
      <c r="G3" s="64"/>
      <c r="H3" s="64"/>
    </row>
    <row r="4" spans="1:8" ht="49.5" x14ac:dyDescent="0.25">
      <c r="A4" s="2" t="s">
        <v>0</v>
      </c>
      <c r="B4" s="2" t="s">
        <v>15</v>
      </c>
      <c r="C4" s="2" t="s">
        <v>1</v>
      </c>
      <c r="D4" s="2" t="s">
        <v>2</v>
      </c>
      <c r="E4" s="2" t="s">
        <v>7</v>
      </c>
      <c r="F4" s="2" t="s">
        <v>3</v>
      </c>
      <c r="G4" s="24" t="s">
        <v>4</v>
      </c>
      <c r="H4" s="23" t="s">
        <v>5</v>
      </c>
    </row>
    <row r="5" spans="1:8" ht="216.75" customHeight="1" x14ac:dyDescent="0.25">
      <c r="A5" s="1">
        <v>1</v>
      </c>
      <c r="B5" s="11">
        <v>13541</v>
      </c>
      <c r="C5" s="11">
        <f>'APÊNDICE II-MEMÓRIA DE CÁLCULO'!C6</f>
        <v>484415</v>
      </c>
      <c r="D5" s="12" t="str">
        <f>'APÊNDICE II-MEMÓRIA DE CÁLCULO'!D6</f>
        <v>Peixe, tipo corvina, inteiro com vísceras, pele e cabeça, congelado, em perfeito estado de conservação, pesando entre 2,0 e 3,0 kg por unidade, livre de manchas, parasitas e fungos, acondicionados em saco plástico transparente, embalado em caixa de papelão reforçada, com rótulo contendo marcas e carimbos oficiais (SIE e SIF), de acordo com as portarias do Ministério da Agricultura e da ANVISA e outras legislações específicas. As embalagens que acondicionam o produto devem ser resistentes à umidade e à incidência de luz, com alta barreira ao oxigênio e ao vapor d'água.</v>
      </c>
      <c r="E5" s="11" t="s">
        <v>38</v>
      </c>
      <c r="F5" s="26">
        <f>'APÊNDICE II-MEMÓRIA DE CÁLCULO'!J6</f>
        <v>15000</v>
      </c>
      <c r="G5" s="13">
        <f>'APÊNDICE III - MAPA DE PREÇOS'!K5</f>
        <v>22.3</v>
      </c>
      <c r="H5" s="13">
        <f>F5*G5</f>
        <v>334500</v>
      </c>
    </row>
    <row r="6" spans="1:8" ht="16.5" x14ac:dyDescent="0.25">
      <c r="A6" s="67" t="s">
        <v>27</v>
      </c>
      <c r="B6" s="67"/>
      <c r="C6" s="67"/>
      <c r="D6" s="67"/>
      <c r="E6" s="67"/>
      <c r="F6" s="67"/>
      <c r="G6" s="68">
        <f>SUM(H5:H5)</f>
        <v>334500</v>
      </c>
      <c r="H6" s="68"/>
    </row>
    <row r="9" spans="1:8" ht="86.25" customHeight="1" x14ac:dyDescent="0.25"/>
    <row r="12" spans="1:8" ht="35.25" customHeight="1" x14ac:dyDescent="0.25"/>
    <row r="13" spans="1:8" ht="33.75" customHeight="1" x14ac:dyDescent="0.25"/>
    <row r="14" spans="1:8" ht="39.75" customHeight="1" x14ac:dyDescent="0.25"/>
    <row r="15" spans="1:8" ht="35.25" customHeight="1" x14ac:dyDescent="0.25"/>
    <row r="23" ht="54" customHeight="1" x14ac:dyDescent="0.25"/>
    <row r="26" ht="53.25" customHeight="1" x14ac:dyDescent="0.25"/>
    <row r="30" ht="35.25" customHeight="1" x14ac:dyDescent="0.25"/>
    <row r="35" ht="36" customHeight="1" x14ac:dyDescent="0.25"/>
    <row r="36" ht="36.75" customHeight="1" x14ac:dyDescent="0.25"/>
    <row r="41" ht="36.75" customHeight="1" x14ac:dyDescent="0.25"/>
    <row r="45" ht="39" customHeight="1" x14ac:dyDescent="0.25"/>
    <row r="46" ht="39" customHeight="1" x14ac:dyDescent="0.25"/>
    <row r="53" ht="56.25" customHeight="1" x14ac:dyDescent="0.25"/>
    <row r="69" ht="183" customHeight="1" x14ac:dyDescent="0.25"/>
    <row r="85" ht="16.5" customHeight="1" x14ac:dyDescent="0.25"/>
    <row r="98" ht="16.5" customHeight="1" x14ac:dyDescent="0.25"/>
  </sheetData>
  <mergeCells count="5">
    <mergeCell ref="A1:H1"/>
    <mergeCell ref="A3:H3"/>
    <mergeCell ref="A2:H2"/>
    <mergeCell ref="A6:F6"/>
    <mergeCell ref="G6:H6"/>
  </mergeCells>
  <pageMargins left="0.511811024" right="0.511811024" top="0.78740157499999996" bottom="0.78740157499999996" header="0.31496062000000002" footer="0.31496062000000002"/>
  <pageSetup paperSize="9" scale="85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7173" r:id="rId4">
          <objectPr defaultSize="0" autoPict="0" r:id="rId5">
            <anchor moveWithCells="1" sizeWithCells="1">
              <from>
                <xdr:col>3</xdr:col>
                <xdr:colOff>1285875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0</xdr:rowOff>
              </to>
            </anchor>
          </objectPr>
        </oleObject>
      </mc:Choice>
      <mc:Fallback>
        <oleObject progId="CorelDraw.Graphic.17" shapeId="717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57"/>
  <sheetViews>
    <sheetView tabSelected="1" topLeftCell="A4" zoomScale="112" zoomScaleNormal="112" zoomScaleSheetLayoutView="134" workbookViewId="0">
      <selection activeCell="C6" sqref="C6"/>
    </sheetView>
  </sheetViews>
  <sheetFormatPr defaultColWidth="8.85546875" defaultRowHeight="12.75" x14ac:dyDescent="0.2"/>
  <cols>
    <col min="1" max="1" width="7.7109375" style="53" customWidth="1"/>
    <col min="2" max="2" width="8.85546875" style="53"/>
    <col min="3" max="3" width="8.7109375" style="53" customWidth="1"/>
    <col min="4" max="4" width="35.85546875" style="53" customWidth="1"/>
    <col min="5" max="5" width="14.5703125" style="53" customWidth="1"/>
    <col min="6" max="6" width="13.5703125" style="53" customWidth="1"/>
    <col min="7" max="7" width="12.5703125" style="53" customWidth="1"/>
    <col min="8" max="8" width="13" style="53" customWidth="1"/>
    <col min="9" max="9" width="12.28515625" style="53" customWidth="1"/>
    <col min="10" max="10" width="11.85546875" style="54" customWidth="1"/>
    <col min="11" max="16384" width="8.85546875" style="53"/>
  </cols>
  <sheetData>
    <row r="1" spans="1:10" ht="69.599999999999994" customHeight="1" x14ac:dyDescent="0.2">
      <c r="A1" s="79"/>
      <c r="B1" s="79"/>
      <c r="C1" s="79"/>
      <c r="D1" s="79"/>
    </row>
    <row r="2" spans="1:10" ht="68.25" customHeight="1" x14ac:dyDescent="0.2">
      <c r="A2" s="72" t="s">
        <v>8</v>
      </c>
      <c r="B2" s="72"/>
      <c r="C2" s="72"/>
      <c r="D2" s="72"/>
      <c r="E2" s="72"/>
      <c r="F2" s="72"/>
      <c r="G2" s="72"/>
      <c r="H2" s="72"/>
      <c r="I2" s="72"/>
      <c r="J2" s="72"/>
    </row>
    <row r="3" spans="1:10" ht="16.5" customHeight="1" x14ac:dyDescent="0.2">
      <c r="A3" s="71" t="s">
        <v>36</v>
      </c>
      <c r="B3" s="71"/>
      <c r="C3" s="71"/>
      <c r="D3" s="71"/>
      <c r="E3" s="71"/>
      <c r="F3" s="71"/>
      <c r="G3" s="71"/>
      <c r="H3" s="71"/>
      <c r="I3" s="71"/>
      <c r="J3" s="71"/>
    </row>
    <row r="4" spans="1:10" ht="30.6" customHeight="1" x14ac:dyDescent="0.2">
      <c r="A4" s="74" t="s">
        <v>0</v>
      </c>
      <c r="B4" s="74" t="s">
        <v>15</v>
      </c>
      <c r="C4" s="74" t="s">
        <v>1</v>
      </c>
      <c r="D4" s="74" t="s">
        <v>2</v>
      </c>
      <c r="E4" s="74" t="s">
        <v>7</v>
      </c>
      <c r="F4" s="74" t="s">
        <v>9</v>
      </c>
      <c r="G4" s="74"/>
      <c r="H4" s="69" t="s">
        <v>29</v>
      </c>
      <c r="I4" s="69"/>
      <c r="J4" s="70" t="s">
        <v>32</v>
      </c>
    </row>
    <row r="5" spans="1:10" ht="51" x14ac:dyDescent="0.2">
      <c r="A5" s="74"/>
      <c r="B5" s="74"/>
      <c r="C5" s="74"/>
      <c r="D5" s="74"/>
      <c r="E5" s="74"/>
      <c r="F5" s="48" t="s">
        <v>28</v>
      </c>
      <c r="G5" s="49" t="s">
        <v>41</v>
      </c>
      <c r="H5" s="49" t="s">
        <v>30</v>
      </c>
      <c r="I5" s="49" t="s">
        <v>31</v>
      </c>
      <c r="J5" s="70"/>
    </row>
    <row r="6" spans="1:10" ht="172.5" customHeight="1" x14ac:dyDescent="0.2">
      <c r="A6" s="27">
        <v>1</v>
      </c>
      <c r="B6" s="16">
        <v>13541</v>
      </c>
      <c r="C6" s="16">
        <v>484415</v>
      </c>
      <c r="D6" s="62" t="s">
        <v>37</v>
      </c>
      <c r="E6" s="47" t="s">
        <v>35</v>
      </c>
      <c r="F6" s="47">
        <v>13000</v>
      </c>
      <c r="G6" s="14">
        <v>15000</v>
      </c>
      <c r="H6" s="50">
        <f t="shared" ref="H6" si="0">1+I6</f>
        <v>1.1000000000000001</v>
      </c>
      <c r="I6" s="51">
        <v>0.1</v>
      </c>
      <c r="J6" s="52">
        <v>15000</v>
      </c>
    </row>
    <row r="7" spans="1:10" ht="65.25" customHeight="1" x14ac:dyDescent="0.2">
      <c r="A7" s="75" t="s">
        <v>45</v>
      </c>
      <c r="B7" s="75"/>
      <c r="C7" s="75"/>
      <c r="D7" s="75"/>
      <c r="E7" s="75"/>
      <c r="F7" s="75"/>
      <c r="G7" s="75"/>
      <c r="H7" s="75"/>
      <c r="I7" s="75"/>
      <c r="J7" s="75"/>
    </row>
    <row r="8" spans="1:10" x14ac:dyDescent="0.2">
      <c r="A8" s="55"/>
      <c r="H8" s="56"/>
      <c r="I8" s="57"/>
      <c r="J8" s="58"/>
    </row>
    <row r="9" spans="1:10" x14ac:dyDescent="0.2">
      <c r="A9" s="76" t="s">
        <v>10</v>
      </c>
      <c r="B9" s="76"/>
      <c r="C9" s="76"/>
      <c r="D9" s="76"/>
      <c r="E9" s="76"/>
      <c r="F9" s="76"/>
      <c r="G9" s="76"/>
      <c r="H9" s="56"/>
      <c r="I9" s="57"/>
      <c r="J9" s="58"/>
    </row>
    <row r="10" spans="1:10" ht="10.5" customHeight="1" x14ac:dyDescent="0.2">
      <c r="A10" s="55"/>
      <c r="H10" s="56"/>
      <c r="I10" s="57"/>
      <c r="J10" s="58"/>
    </row>
    <row r="11" spans="1:10" ht="27.75" customHeight="1" x14ac:dyDescent="0.2">
      <c r="A11" s="77" t="s">
        <v>42</v>
      </c>
      <c r="B11" s="77"/>
      <c r="C11" s="78" t="s">
        <v>11</v>
      </c>
      <c r="D11" s="78"/>
      <c r="E11" s="78"/>
      <c r="F11" s="78"/>
      <c r="G11" s="78"/>
      <c r="H11" s="56"/>
      <c r="I11" s="57"/>
      <c r="J11" s="58"/>
    </row>
    <row r="12" spans="1:10" x14ac:dyDescent="0.2">
      <c r="H12" s="56"/>
      <c r="I12" s="57"/>
      <c r="J12" s="58"/>
    </row>
    <row r="13" spans="1:10" x14ac:dyDescent="0.2">
      <c r="A13" s="73" t="s">
        <v>12</v>
      </c>
      <c r="B13" s="73"/>
      <c r="C13" s="73"/>
      <c r="D13" s="73"/>
      <c r="E13" s="73"/>
      <c r="F13" s="73"/>
      <c r="G13" s="73"/>
      <c r="H13" s="56"/>
      <c r="I13" s="57"/>
      <c r="J13" s="58"/>
    </row>
    <row r="14" spans="1:10" x14ac:dyDescent="0.2">
      <c r="A14" s="73" t="s">
        <v>13</v>
      </c>
      <c r="B14" s="73"/>
      <c r="C14" s="73"/>
      <c r="D14" s="73"/>
      <c r="E14" s="73"/>
      <c r="F14" s="73"/>
      <c r="G14" s="73"/>
      <c r="H14" s="56"/>
      <c r="I14" s="57"/>
      <c r="J14" s="58"/>
    </row>
    <row r="15" spans="1:10" x14ac:dyDescent="0.2">
      <c r="A15" s="73" t="s">
        <v>14</v>
      </c>
      <c r="B15" s="73"/>
      <c r="C15" s="73"/>
      <c r="D15" s="73"/>
      <c r="E15" s="73"/>
      <c r="F15" s="73"/>
      <c r="G15" s="73"/>
      <c r="H15" s="56"/>
      <c r="I15" s="57"/>
      <c r="J15" s="58"/>
    </row>
    <row r="16" spans="1:10" x14ac:dyDescent="0.2">
      <c r="A16" s="59"/>
      <c r="B16" s="60"/>
      <c r="C16" s="60"/>
      <c r="D16" s="60"/>
      <c r="E16" s="60"/>
      <c r="F16" s="60"/>
      <c r="G16" s="60"/>
      <c r="H16" s="56"/>
      <c r="I16" s="57"/>
      <c r="J16" s="58"/>
    </row>
    <row r="17" spans="1:10" x14ac:dyDescent="0.2">
      <c r="A17" s="59"/>
      <c r="B17" s="60"/>
      <c r="C17" s="60"/>
      <c r="D17" s="60"/>
      <c r="E17" s="60"/>
      <c r="F17" s="60"/>
      <c r="G17" s="60"/>
      <c r="H17" s="56"/>
      <c r="I17" s="57"/>
      <c r="J17" s="58"/>
    </row>
    <row r="18" spans="1:10" x14ac:dyDescent="0.2">
      <c r="A18" s="59"/>
      <c r="B18" s="60"/>
      <c r="C18" s="60"/>
      <c r="D18" s="60"/>
      <c r="E18" s="60"/>
      <c r="F18" s="60"/>
      <c r="G18" s="60"/>
      <c r="H18" s="56"/>
      <c r="I18" s="57"/>
      <c r="J18" s="58"/>
    </row>
    <row r="19" spans="1:10" x14ac:dyDescent="0.2">
      <c r="A19" s="61"/>
      <c r="H19" s="56"/>
      <c r="I19" s="57"/>
      <c r="J19" s="58"/>
    </row>
    <row r="20" spans="1:10" ht="34.5" customHeight="1" x14ac:dyDescent="0.2">
      <c r="H20" s="56"/>
      <c r="I20" s="57"/>
      <c r="J20" s="58"/>
    </row>
    <row r="21" spans="1:10" ht="27.75" customHeight="1" x14ac:dyDescent="0.2">
      <c r="H21" s="56"/>
      <c r="I21" s="57"/>
      <c r="J21" s="58"/>
    </row>
    <row r="22" spans="1:10" ht="57.75" customHeight="1" x14ac:dyDescent="0.2">
      <c r="H22" s="56"/>
      <c r="I22" s="57"/>
      <c r="J22" s="58"/>
    </row>
    <row r="23" spans="1:10" x14ac:dyDescent="0.2">
      <c r="H23" s="56"/>
      <c r="I23" s="57"/>
      <c r="J23" s="58"/>
    </row>
    <row r="24" spans="1:10" x14ac:dyDescent="0.2">
      <c r="H24" s="56"/>
      <c r="I24" s="57"/>
      <c r="J24" s="58"/>
    </row>
    <row r="25" spans="1:10" x14ac:dyDescent="0.2">
      <c r="H25" s="56"/>
      <c r="I25" s="57"/>
      <c r="J25" s="58"/>
    </row>
    <row r="26" spans="1:10" x14ac:dyDescent="0.2">
      <c r="H26" s="56"/>
      <c r="I26" s="57"/>
      <c r="J26" s="58"/>
    </row>
    <row r="27" spans="1:10" x14ac:dyDescent="0.2">
      <c r="H27" s="56"/>
      <c r="I27" s="57"/>
      <c r="J27" s="58"/>
    </row>
    <row r="28" spans="1:10" x14ac:dyDescent="0.2">
      <c r="H28" s="56"/>
      <c r="I28" s="57"/>
      <c r="J28" s="58"/>
    </row>
    <row r="29" spans="1:10" x14ac:dyDescent="0.2">
      <c r="H29" s="56"/>
      <c r="I29" s="57"/>
      <c r="J29" s="58"/>
    </row>
    <row r="30" spans="1:10" x14ac:dyDescent="0.2">
      <c r="H30" s="56"/>
      <c r="I30" s="57"/>
      <c r="J30" s="58"/>
    </row>
    <row r="31" spans="1:10" x14ac:dyDescent="0.2">
      <c r="H31" s="56"/>
      <c r="I31" s="57"/>
      <c r="J31" s="58"/>
    </row>
    <row r="32" spans="1:10" x14ac:dyDescent="0.2">
      <c r="H32" s="56"/>
      <c r="I32" s="57"/>
      <c r="J32" s="58"/>
    </row>
    <row r="33" spans="8:10" ht="39.75" customHeight="1" x14ac:dyDescent="0.2">
      <c r="H33" s="56"/>
      <c r="I33" s="57"/>
      <c r="J33" s="58"/>
    </row>
    <row r="34" spans="8:10" x14ac:dyDescent="0.2">
      <c r="H34" s="56"/>
      <c r="I34" s="57"/>
      <c r="J34" s="58"/>
    </row>
    <row r="35" spans="8:10" ht="183" customHeight="1" x14ac:dyDescent="0.2">
      <c r="H35" s="56"/>
      <c r="I35" s="57"/>
      <c r="J35" s="58"/>
    </row>
    <row r="36" spans="8:10" ht="156.75" customHeight="1" x14ac:dyDescent="0.2">
      <c r="H36" s="56"/>
      <c r="I36" s="57"/>
      <c r="J36" s="58"/>
    </row>
    <row r="37" spans="8:10" ht="59.25" customHeight="1" x14ac:dyDescent="0.2">
      <c r="H37" s="56"/>
      <c r="I37" s="57"/>
      <c r="J37" s="58"/>
    </row>
    <row r="38" spans="8:10" x14ac:dyDescent="0.2">
      <c r="H38" s="56"/>
      <c r="I38" s="57"/>
      <c r="J38" s="58"/>
    </row>
    <row r="39" spans="8:10" x14ac:dyDescent="0.2">
      <c r="H39" s="56"/>
      <c r="I39" s="57"/>
      <c r="J39" s="58"/>
    </row>
    <row r="40" spans="8:10" ht="59.25" customHeight="1" x14ac:dyDescent="0.2">
      <c r="H40" s="56"/>
      <c r="I40" s="57"/>
      <c r="J40" s="58"/>
    </row>
    <row r="41" spans="8:10" ht="57" customHeight="1" x14ac:dyDescent="0.2">
      <c r="H41" s="56"/>
      <c r="I41" s="57"/>
      <c r="J41" s="58"/>
    </row>
    <row r="42" spans="8:10" x14ac:dyDescent="0.2">
      <c r="H42" s="56"/>
      <c r="I42" s="57"/>
      <c r="J42" s="58"/>
    </row>
    <row r="43" spans="8:10" x14ac:dyDescent="0.2">
      <c r="H43" s="56"/>
      <c r="I43" s="57"/>
      <c r="J43" s="58"/>
    </row>
    <row r="44" spans="8:10" x14ac:dyDescent="0.2">
      <c r="H44" s="56"/>
      <c r="I44" s="57"/>
      <c r="J44" s="58"/>
    </row>
    <row r="45" spans="8:10" ht="49.5" customHeight="1" x14ac:dyDescent="0.2">
      <c r="H45" s="56"/>
      <c r="I45" s="57"/>
      <c r="J45" s="58"/>
    </row>
    <row r="46" spans="8:10" x14ac:dyDescent="0.2">
      <c r="H46" s="56"/>
      <c r="I46" s="57"/>
      <c r="J46" s="58"/>
    </row>
    <row r="47" spans="8:10" x14ac:dyDescent="0.2">
      <c r="H47" s="56"/>
      <c r="I47" s="57"/>
      <c r="J47" s="58"/>
    </row>
    <row r="48" spans="8:10" x14ac:dyDescent="0.2">
      <c r="H48" s="56"/>
      <c r="I48" s="57"/>
      <c r="J48" s="58"/>
    </row>
    <row r="49" spans="8:10" x14ac:dyDescent="0.2">
      <c r="H49" s="56"/>
      <c r="I49" s="57"/>
      <c r="J49" s="58"/>
    </row>
    <row r="50" spans="8:10" x14ac:dyDescent="0.2">
      <c r="H50" s="56"/>
      <c r="I50" s="57"/>
      <c r="J50" s="58"/>
    </row>
    <row r="51" spans="8:10" x14ac:dyDescent="0.2">
      <c r="H51" s="56"/>
      <c r="I51" s="57"/>
      <c r="J51" s="58"/>
    </row>
    <row r="52" spans="8:10" x14ac:dyDescent="0.2">
      <c r="H52" s="56"/>
      <c r="I52" s="57"/>
      <c r="J52" s="58"/>
    </row>
    <row r="53" spans="8:10" x14ac:dyDescent="0.2">
      <c r="H53" s="56"/>
      <c r="I53" s="57"/>
      <c r="J53" s="58"/>
    </row>
    <row r="54" spans="8:10" x14ac:dyDescent="0.2">
      <c r="H54" s="56"/>
      <c r="I54" s="57"/>
      <c r="J54" s="58"/>
    </row>
    <row r="55" spans="8:10" x14ac:dyDescent="0.2">
      <c r="H55" s="56"/>
      <c r="I55" s="57"/>
      <c r="J55" s="58"/>
    </row>
    <row r="56" spans="8:10" x14ac:dyDescent="0.2">
      <c r="H56" s="56"/>
      <c r="I56" s="57"/>
      <c r="J56" s="58"/>
    </row>
    <row r="57" spans="8:10" x14ac:dyDescent="0.2">
      <c r="H57" s="56"/>
      <c r="I57" s="57"/>
      <c r="J57" s="58"/>
    </row>
    <row r="58" spans="8:10" x14ac:dyDescent="0.2">
      <c r="H58" s="56"/>
      <c r="I58" s="57"/>
      <c r="J58" s="58"/>
    </row>
    <row r="59" spans="8:10" x14ac:dyDescent="0.2">
      <c r="H59" s="56"/>
      <c r="I59" s="57"/>
      <c r="J59" s="58"/>
    </row>
    <row r="60" spans="8:10" x14ac:dyDescent="0.2">
      <c r="H60" s="56"/>
      <c r="I60" s="57"/>
      <c r="J60" s="58"/>
    </row>
    <row r="61" spans="8:10" ht="77.25" customHeight="1" x14ac:dyDescent="0.2">
      <c r="H61" s="56"/>
      <c r="I61" s="57"/>
      <c r="J61" s="58"/>
    </row>
    <row r="62" spans="8:10" x14ac:dyDescent="0.2">
      <c r="H62" s="56"/>
      <c r="I62" s="57"/>
      <c r="J62" s="58"/>
    </row>
    <row r="63" spans="8:10" x14ac:dyDescent="0.2">
      <c r="H63" s="56"/>
      <c r="I63" s="57"/>
      <c r="J63" s="58"/>
    </row>
    <row r="64" spans="8:10" x14ac:dyDescent="0.2">
      <c r="H64" s="56"/>
      <c r="I64" s="57"/>
      <c r="J64" s="58"/>
    </row>
    <row r="65" spans="8:10" x14ac:dyDescent="0.2">
      <c r="H65" s="56"/>
      <c r="I65" s="57"/>
      <c r="J65" s="58"/>
    </row>
    <row r="66" spans="8:10" x14ac:dyDescent="0.2">
      <c r="H66" s="56"/>
      <c r="I66" s="57"/>
      <c r="J66" s="58"/>
    </row>
    <row r="67" spans="8:10" ht="77.25" customHeight="1" x14ac:dyDescent="0.2">
      <c r="H67" s="56"/>
      <c r="I67" s="57"/>
      <c r="J67" s="58"/>
    </row>
    <row r="68" spans="8:10" x14ac:dyDescent="0.2">
      <c r="H68" s="56"/>
      <c r="I68" s="57"/>
      <c r="J68" s="58"/>
    </row>
    <row r="69" spans="8:10" x14ac:dyDescent="0.2">
      <c r="H69" s="56"/>
      <c r="I69" s="57"/>
      <c r="J69" s="58"/>
    </row>
    <row r="70" spans="8:10" x14ac:dyDescent="0.2">
      <c r="H70" s="56"/>
      <c r="I70" s="57"/>
      <c r="J70" s="58"/>
    </row>
    <row r="71" spans="8:10" x14ac:dyDescent="0.2">
      <c r="H71" s="56"/>
      <c r="I71" s="57"/>
      <c r="J71" s="58"/>
    </row>
    <row r="72" spans="8:10" x14ac:dyDescent="0.2">
      <c r="H72" s="56"/>
      <c r="I72" s="57"/>
      <c r="J72" s="58"/>
    </row>
    <row r="73" spans="8:10" x14ac:dyDescent="0.2">
      <c r="H73" s="56"/>
      <c r="I73" s="57"/>
    </row>
    <row r="74" spans="8:10" x14ac:dyDescent="0.2">
      <c r="H74" s="56"/>
      <c r="I74" s="57"/>
      <c r="J74" s="58"/>
    </row>
    <row r="75" spans="8:10" x14ac:dyDescent="0.2">
      <c r="H75" s="56"/>
      <c r="I75" s="57"/>
      <c r="J75" s="58"/>
    </row>
    <row r="80" spans="8:10" ht="77.25" customHeight="1" x14ac:dyDescent="0.2"/>
    <row r="94" ht="51.75" customHeight="1" x14ac:dyDescent="0.2"/>
    <row r="95" ht="77.25" customHeight="1" x14ac:dyDescent="0.2"/>
    <row r="105" ht="29.25" customHeight="1" x14ac:dyDescent="0.2"/>
    <row r="107" ht="30.75" customHeight="1" x14ac:dyDescent="0.2"/>
    <row r="108" ht="33" customHeight="1" x14ac:dyDescent="0.2"/>
    <row r="109" ht="77.25" customHeight="1" x14ac:dyDescent="0.2"/>
    <row r="110" ht="77.25" customHeight="1" x14ac:dyDescent="0.2"/>
    <row r="111" ht="77.25" customHeight="1" x14ac:dyDescent="0.2"/>
    <row r="112" ht="77.25" customHeight="1" x14ac:dyDescent="0.2"/>
    <row r="113" ht="77.25" customHeight="1" x14ac:dyDescent="0.2"/>
    <row r="114" ht="77.25" customHeight="1" x14ac:dyDescent="0.2"/>
    <row r="115" ht="77.25" customHeight="1" x14ac:dyDescent="0.2"/>
    <row r="116" ht="77.25" customHeight="1" x14ac:dyDescent="0.2"/>
    <row r="117" ht="77.25" customHeight="1" x14ac:dyDescent="0.2"/>
    <row r="118" ht="77.25" customHeight="1" x14ac:dyDescent="0.2"/>
    <row r="119" ht="77.25" customHeight="1" x14ac:dyDescent="0.2"/>
    <row r="120" ht="77.25" customHeight="1" x14ac:dyDescent="0.2"/>
    <row r="121" ht="77.25" customHeight="1" x14ac:dyDescent="0.2"/>
    <row r="122" ht="77.25" customHeight="1" x14ac:dyDescent="0.2"/>
    <row r="123" ht="77.25" customHeight="1" x14ac:dyDescent="0.2"/>
    <row r="124" ht="77.25" customHeight="1" x14ac:dyDescent="0.2"/>
    <row r="125" ht="77.25" customHeight="1" x14ac:dyDescent="0.2"/>
    <row r="126" ht="77.25" customHeight="1" x14ac:dyDescent="0.2"/>
    <row r="127" ht="77.25" customHeight="1" x14ac:dyDescent="0.2"/>
    <row r="129" ht="30.6" customHeight="1" x14ac:dyDescent="0.2"/>
    <row r="135" ht="26.25" customHeight="1" x14ac:dyDescent="0.2"/>
    <row r="136" ht="31.5" customHeight="1" x14ac:dyDescent="0.2"/>
    <row r="155" spans="1:10" s="60" customFormat="1" x14ac:dyDescent="0.2">
      <c r="A155" s="53"/>
      <c r="B155" s="53"/>
      <c r="C155" s="53"/>
      <c r="D155" s="53"/>
      <c r="E155" s="53"/>
      <c r="F155" s="53"/>
      <c r="G155" s="53"/>
      <c r="H155" s="53"/>
      <c r="I155" s="53"/>
      <c r="J155" s="54"/>
    </row>
    <row r="156" spans="1:10" s="60" customFormat="1" x14ac:dyDescent="0.2">
      <c r="A156" s="53"/>
      <c r="B156" s="53"/>
      <c r="C156" s="53"/>
      <c r="D156" s="53"/>
      <c r="E156" s="53"/>
      <c r="F156" s="53"/>
      <c r="G156" s="53"/>
      <c r="H156" s="53"/>
      <c r="I156" s="53"/>
      <c r="J156" s="54"/>
    </row>
    <row r="157" spans="1:10" s="60" customFormat="1" x14ac:dyDescent="0.2">
      <c r="A157" s="53"/>
      <c r="B157" s="53"/>
      <c r="C157" s="53"/>
      <c r="D157" s="53"/>
      <c r="E157" s="53"/>
      <c r="F157" s="53"/>
      <c r="G157" s="53"/>
      <c r="H157" s="53"/>
      <c r="I157" s="53"/>
      <c r="J157" s="54"/>
    </row>
  </sheetData>
  <mergeCells count="18">
    <mergeCell ref="A1:D1"/>
    <mergeCell ref="A4:A5"/>
    <mergeCell ref="B4:B5"/>
    <mergeCell ref="C4:C5"/>
    <mergeCell ref="D4:D5"/>
    <mergeCell ref="A15:G15"/>
    <mergeCell ref="A9:G9"/>
    <mergeCell ref="A11:B11"/>
    <mergeCell ref="C11:G11"/>
    <mergeCell ref="A13:G13"/>
    <mergeCell ref="H4:I4"/>
    <mergeCell ref="J4:J5"/>
    <mergeCell ref="A3:J3"/>
    <mergeCell ref="A2:J2"/>
    <mergeCell ref="A14:G14"/>
    <mergeCell ref="E4:E5"/>
    <mergeCell ref="F4:G4"/>
    <mergeCell ref="A7:J7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102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7" shapeId="10241" r:id="rId4">
          <objectPr defaultSize="0" autoPict="0" r:id="rId5">
            <anchor moveWithCells="1" sizeWithCells="1">
              <from>
                <xdr:col>4</xdr:col>
                <xdr:colOff>257175</xdr:colOff>
                <xdr:row>0</xdr:row>
                <xdr:rowOff>19050</xdr:rowOff>
              </from>
              <to>
                <xdr:col>7</xdr:col>
                <xdr:colOff>0</xdr:colOff>
                <xdr:row>1</xdr:row>
                <xdr:rowOff>19050</xdr:rowOff>
              </to>
            </anchor>
          </objectPr>
        </oleObject>
      </mc:Choice>
      <mc:Fallback>
        <oleObject progId="CorelDraw.Graphic.17" shapeId="10241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T98"/>
  <sheetViews>
    <sheetView topLeftCell="A4" zoomScale="80" zoomScaleNormal="80" zoomScaleSheetLayoutView="100" workbookViewId="0">
      <selection activeCell="O5" sqref="O5"/>
    </sheetView>
  </sheetViews>
  <sheetFormatPr defaultColWidth="8.85546875" defaultRowHeight="16.5" x14ac:dyDescent="0.3"/>
  <cols>
    <col min="1" max="1" width="6.85546875" style="3" customWidth="1"/>
    <col min="2" max="2" width="8.140625" style="3" customWidth="1"/>
    <col min="3" max="3" width="10.7109375" style="3" customWidth="1"/>
    <col min="4" max="4" width="45.85546875" style="3" customWidth="1"/>
    <col min="5" max="5" width="12" style="15" customWidth="1"/>
    <col min="6" max="6" width="8.7109375" style="3" customWidth="1"/>
    <col min="7" max="7" width="16.140625" style="15" customWidth="1"/>
    <col min="8" max="8" width="12.140625" style="3" customWidth="1"/>
    <col min="9" max="9" width="11.7109375" style="19" customWidth="1"/>
    <col min="10" max="10" width="12.85546875" style="6" customWidth="1"/>
    <col min="11" max="11" width="14" style="20" customWidth="1"/>
    <col min="12" max="12" width="16.7109375" style="4" customWidth="1"/>
    <col min="13" max="13" width="11.42578125" style="4" customWidth="1"/>
    <col min="14" max="14" width="10.5703125" style="4" bestFit="1" customWidth="1"/>
    <col min="15" max="15" width="10.28515625" style="4" customWidth="1"/>
    <col min="16" max="16" width="12.140625" style="3" bestFit="1" customWidth="1"/>
    <col min="17" max="17" width="11.140625" style="3" customWidth="1"/>
    <col min="18" max="18" width="12.140625" style="3" customWidth="1"/>
    <col min="19" max="22" width="8.85546875" style="3"/>
    <col min="23" max="23" width="9.28515625" style="3" bestFit="1" customWidth="1"/>
    <col min="24" max="24" width="11.42578125" style="3" bestFit="1" customWidth="1"/>
    <col min="25" max="16384" width="8.85546875" style="3"/>
  </cols>
  <sheetData>
    <row r="1" spans="1:20" ht="117" customHeight="1" x14ac:dyDescent="0.3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20" ht="55.9" customHeight="1" x14ac:dyDescent="0.3">
      <c r="A2" s="88" t="s">
        <v>18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</row>
    <row r="3" spans="1:20" ht="17.25" customHeight="1" x14ac:dyDescent="0.3">
      <c r="A3" s="87" t="str">
        <f>'APÊNDICE II-MEMÓRIA DE CÁLCULO'!A3:J3</f>
        <v>PUBLICAÇÃO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</row>
    <row r="4" spans="1:20" s="15" customFormat="1" ht="66" x14ac:dyDescent="0.3">
      <c r="A4" s="28" t="s">
        <v>0</v>
      </c>
      <c r="B4" s="28" t="s">
        <v>15</v>
      </c>
      <c r="C4" s="28" t="s">
        <v>1</v>
      </c>
      <c r="D4" s="28" t="s">
        <v>17</v>
      </c>
      <c r="E4" s="28" t="s">
        <v>7</v>
      </c>
      <c r="F4" s="28" t="s">
        <v>3</v>
      </c>
      <c r="G4" s="29" t="s">
        <v>25</v>
      </c>
      <c r="H4" s="29" t="s">
        <v>6</v>
      </c>
      <c r="I4" s="30" t="s">
        <v>19</v>
      </c>
      <c r="J4" s="31" t="s">
        <v>26</v>
      </c>
      <c r="K4" s="32" t="s">
        <v>34</v>
      </c>
      <c r="L4" s="33" t="s">
        <v>16</v>
      </c>
      <c r="M4" s="44" t="s">
        <v>21</v>
      </c>
      <c r="N4" s="45" t="s">
        <v>20</v>
      </c>
      <c r="O4" s="45" t="s">
        <v>19</v>
      </c>
      <c r="P4" s="45" t="s">
        <v>24</v>
      </c>
      <c r="Q4" s="45" t="s">
        <v>22</v>
      </c>
      <c r="R4" s="45" t="s">
        <v>23</v>
      </c>
    </row>
    <row r="5" spans="1:20" ht="207" customHeight="1" x14ac:dyDescent="0.3">
      <c r="A5" s="33">
        <v>1</v>
      </c>
      <c r="B5" s="34">
        <v>13541</v>
      </c>
      <c r="C5" s="35">
        <f>'APÊNDICE II-MEMÓRIA DE CÁLCULO'!C6</f>
        <v>484415</v>
      </c>
      <c r="D5" s="36" t="str">
        <f>'APÊNDICE II-MEMÓRIA DE CÁLCULO'!D6</f>
        <v>Peixe, tipo corvina, inteiro com vísceras, pele e cabeça, congelado, em perfeito estado de conservação, pesando entre 2,0 e 3,0 kg por unidade, livre de manchas, parasitas e fungos, acondicionados em saco plástico transparente, embalado em caixa de papelão reforçada, com rótulo contendo marcas e carimbos oficiais (SIE e SIF), de acordo com as portarias do Ministério da Agricultura e da ANVISA e outras legislações específicas. As embalagens que acondicionam o produto devem ser resistentes à umidade e à incidência de luz, com alta barreira ao oxigênio e ao vapor d'água.</v>
      </c>
      <c r="E5" s="35" t="s">
        <v>38</v>
      </c>
      <c r="F5" s="37">
        <f>'APÊNDICE II-MEMÓRIA DE CÁLCULO'!J6</f>
        <v>15000</v>
      </c>
      <c r="G5" s="41" t="s">
        <v>39</v>
      </c>
      <c r="H5" s="42">
        <v>22.3</v>
      </c>
      <c r="I5" s="38">
        <f>O5</f>
        <v>0</v>
      </c>
      <c r="J5" s="39">
        <f>P5</f>
        <v>0</v>
      </c>
      <c r="K5" s="46">
        <f>H5</f>
        <v>22.3</v>
      </c>
      <c r="L5" s="40">
        <f>K5*F5</f>
        <v>334500</v>
      </c>
      <c r="M5" s="7">
        <f>MEDIAN(H5)</f>
        <v>22.3</v>
      </c>
      <c r="N5" s="5">
        <f>AVERAGE(H5)</f>
        <v>22.3</v>
      </c>
      <c r="O5" s="9">
        <f>_xlfn.STDEV.P(H5)</f>
        <v>0</v>
      </c>
      <c r="P5" s="8">
        <f>O5/N5</f>
        <v>0</v>
      </c>
      <c r="Q5" s="5">
        <f t="shared" ref="Q5" si="0">N5-O5</f>
        <v>22.3</v>
      </c>
      <c r="R5" s="5">
        <f t="shared" ref="R5" si="1">N5+O5</f>
        <v>22.3</v>
      </c>
      <c r="S5" s="10"/>
      <c r="T5" s="10"/>
    </row>
    <row r="6" spans="1:20" ht="24" customHeight="1" x14ac:dyDescent="0.3">
      <c r="A6" s="67" t="s">
        <v>27</v>
      </c>
      <c r="B6" s="67"/>
      <c r="C6" s="67"/>
      <c r="D6" s="67"/>
      <c r="E6" s="67"/>
      <c r="F6" s="67"/>
      <c r="G6" s="67"/>
      <c r="H6" s="67"/>
      <c r="I6" s="86">
        <f>SUM(L5:L5)</f>
        <v>334500</v>
      </c>
      <c r="J6" s="86"/>
      <c r="K6" s="86"/>
      <c r="L6" s="86"/>
      <c r="M6" s="7"/>
      <c r="N6" s="5"/>
      <c r="O6" s="9"/>
      <c r="P6" s="8"/>
      <c r="Q6" s="5"/>
      <c r="R6" s="5"/>
    </row>
    <row r="7" spans="1:20" ht="131.25" customHeight="1" x14ac:dyDescent="0.3">
      <c r="A7" s="82" t="s">
        <v>43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4"/>
      <c r="M7" s="7"/>
      <c r="N7" s="5"/>
      <c r="O7" s="9"/>
      <c r="P7" s="8"/>
      <c r="Q7" s="5"/>
      <c r="R7" s="5"/>
    </row>
    <row r="8" spans="1:20" ht="35.25" customHeight="1" x14ac:dyDescent="0.3">
      <c r="A8" s="80" t="s">
        <v>44</v>
      </c>
      <c r="B8" s="80"/>
      <c r="C8" s="81" t="s">
        <v>33</v>
      </c>
      <c r="D8" s="81"/>
      <c r="E8" s="81"/>
      <c r="F8" s="81"/>
      <c r="G8" s="81"/>
      <c r="H8" s="81"/>
      <c r="J8" s="18"/>
      <c r="K8" s="43"/>
      <c r="L8" s="3"/>
      <c r="M8" s="7"/>
      <c r="N8" s="5"/>
      <c r="O8" s="9"/>
      <c r="P8" s="8"/>
      <c r="Q8" s="5"/>
      <c r="R8" s="5"/>
    </row>
    <row r="9" spans="1:20" ht="54.75" customHeight="1" x14ac:dyDescent="0.3">
      <c r="A9" s="15"/>
      <c r="C9" s="22"/>
      <c r="D9"/>
      <c r="E9"/>
      <c r="F9" s="15"/>
      <c r="G9" s="3"/>
      <c r="H9" s="15"/>
      <c r="K9" s="21"/>
      <c r="M9" s="7"/>
      <c r="N9" s="5"/>
      <c r="O9" s="9"/>
      <c r="P9" s="8"/>
      <c r="Q9" s="5"/>
      <c r="R9" s="5"/>
    </row>
    <row r="10" spans="1:20" ht="46.5" customHeight="1" x14ac:dyDescent="0.3">
      <c r="K10" s="21"/>
      <c r="M10" s="7"/>
      <c r="N10" s="5"/>
      <c r="O10" s="9"/>
      <c r="P10" s="8"/>
      <c r="Q10" s="5"/>
      <c r="R10" s="5"/>
    </row>
    <row r="11" spans="1:20" ht="45.75" customHeight="1" x14ac:dyDescent="0.3">
      <c r="K11" s="21"/>
      <c r="M11" s="7"/>
      <c r="N11" s="5"/>
      <c r="O11" s="9"/>
      <c r="P11" s="8"/>
      <c r="Q11" s="5"/>
      <c r="R11" s="5"/>
    </row>
    <row r="12" spans="1:20" ht="31.5" customHeight="1" x14ac:dyDescent="0.3">
      <c r="K12" s="21"/>
      <c r="M12" s="7"/>
      <c r="N12" s="5"/>
      <c r="O12" s="9"/>
      <c r="P12" s="8"/>
      <c r="Q12" s="5"/>
      <c r="R12" s="5"/>
    </row>
    <row r="13" spans="1:20" ht="39" customHeight="1" x14ac:dyDescent="0.3">
      <c r="K13" s="21"/>
      <c r="M13" s="7"/>
      <c r="N13" s="5"/>
      <c r="O13" s="9"/>
      <c r="P13" s="8"/>
      <c r="Q13" s="5"/>
      <c r="R13" s="5"/>
    </row>
    <row r="14" spans="1:20" ht="62.25" customHeight="1" x14ac:dyDescent="0.3">
      <c r="K14" s="21"/>
      <c r="M14" s="7"/>
      <c r="N14" s="5"/>
      <c r="O14" s="9"/>
      <c r="P14" s="8"/>
      <c r="Q14" s="5"/>
      <c r="R14" s="5"/>
    </row>
    <row r="15" spans="1:20" ht="81" customHeight="1" x14ac:dyDescent="0.3">
      <c r="K15" s="21"/>
      <c r="M15" s="7"/>
      <c r="N15" s="5"/>
      <c r="O15" s="9"/>
      <c r="P15" s="8"/>
      <c r="Q15" s="5"/>
      <c r="R15" s="5"/>
    </row>
    <row r="16" spans="1:20" ht="204" customHeight="1" x14ac:dyDescent="0.3">
      <c r="K16" s="21"/>
      <c r="M16" s="7"/>
      <c r="N16" s="5"/>
      <c r="O16" s="9"/>
      <c r="P16" s="8"/>
      <c r="Q16" s="5"/>
      <c r="R16" s="5"/>
    </row>
    <row r="17" spans="11:18" ht="74.25" customHeight="1" x14ac:dyDescent="0.3">
      <c r="K17" s="21"/>
      <c r="M17" s="7"/>
      <c r="N17" s="5"/>
      <c r="O17" s="9"/>
      <c r="P17" s="8"/>
      <c r="Q17" s="5"/>
      <c r="R17" s="5"/>
    </row>
    <row r="18" spans="11:18" ht="72" customHeight="1" x14ac:dyDescent="0.3">
      <c r="K18" s="21"/>
      <c r="M18" s="7"/>
      <c r="N18" s="5"/>
      <c r="O18" s="9"/>
      <c r="P18" s="8"/>
      <c r="Q18" s="5"/>
      <c r="R18" s="5"/>
    </row>
    <row r="19" spans="11:18" ht="58.5" customHeight="1" x14ac:dyDescent="0.3">
      <c r="K19" s="21"/>
      <c r="M19" s="7"/>
      <c r="N19" s="5"/>
      <c r="O19" s="9"/>
      <c r="P19" s="8"/>
      <c r="Q19" s="5"/>
      <c r="R19" s="5"/>
    </row>
    <row r="20" spans="11:18" ht="74.25" customHeight="1" x14ac:dyDescent="0.3">
      <c r="K20" s="21"/>
      <c r="M20" s="7"/>
      <c r="N20" s="5"/>
      <c r="O20" s="9"/>
      <c r="P20" s="8"/>
      <c r="Q20" s="5"/>
      <c r="R20" s="5"/>
    </row>
    <row r="21" spans="11:18" ht="54.75" customHeight="1" x14ac:dyDescent="0.3">
      <c r="K21" s="21"/>
      <c r="M21" s="7"/>
      <c r="N21" s="5"/>
      <c r="O21" s="9"/>
      <c r="P21" s="8"/>
      <c r="Q21" s="5"/>
      <c r="R21" s="5"/>
    </row>
    <row r="22" spans="11:18" ht="66.75" customHeight="1" x14ac:dyDescent="0.3">
      <c r="K22" s="21"/>
      <c r="M22" s="7"/>
      <c r="N22" s="5"/>
      <c r="O22" s="9"/>
      <c r="P22" s="8"/>
      <c r="Q22" s="5"/>
      <c r="R22" s="5"/>
    </row>
    <row r="23" spans="11:18" ht="59.25" customHeight="1" x14ac:dyDescent="0.3">
      <c r="K23" s="21"/>
      <c r="M23" s="7"/>
      <c r="N23" s="5"/>
      <c r="O23" s="9"/>
      <c r="P23" s="8"/>
      <c r="Q23" s="5"/>
      <c r="R23" s="5"/>
    </row>
    <row r="24" spans="11:18" ht="56.25" customHeight="1" x14ac:dyDescent="0.3">
      <c r="K24" s="21"/>
      <c r="M24" s="7"/>
      <c r="N24" s="5"/>
      <c r="O24" s="9"/>
      <c r="P24" s="8"/>
      <c r="Q24" s="5"/>
      <c r="R24" s="5"/>
    </row>
    <row r="25" spans="11:18" ht="28.5" customHeight="1" x14ac:dyDescent="0.3">
      <c r="K25" s="21"/>
      <c r="M25" s="7"/>
      <c r="N25" s="5"/>
      <c r="O25" s="9"/>
      <c r="P25" s="8"/>
      <c r="Q25" s="5"/>
      <c r="R25" s="5"/>
    </row>
    <row r="26" spans="11:18" ht="57" customHeight="1" x14ac:dyDescent="0.3">
      <c r="K26" s="21"/>
      <c r="M26" s="7"/>
      <c r="N26" s="5"/>
      <c r="O26" s="9"/>
      <c r="P26" s="8"/>
      <c r="Q26" s="5"/>
      <c r="R26" s="5"/>
    </row>
    <row r="27" spans="11:18" ht="55.5" customHeight="1" x14ac:dyDescent="0.3">
      <c r="K27" s="21"/>
      <c r="M27" s="7"/>
      <c r="N27" s="5"/>
      <c r="O27" s="9"/>
      <c r="P27" s="8"/>
      <c r="Q27" s="5"/>
      <c r="R27" s="5"/>
    </row>
    <row r="28" spans="11:18" ht="43.5" customHeight="1" x14ac:dyDescent="0.3">
      <c r="K28" s="21"/>
      <c r="M28" s="7"/>
      <c r="N28" s="5"/>
      <c r="O28" s="9"/>
      <c r="P28" s="8"/>
      <c r="Q28" s="5"/>
      <c r="R28" s="5"/>
    </row>
    <row r="29" spans="11:18" ht="53.25" customHeight="1" x14ac:dyDescent="0.3">
      <c r="K29" s="21"/>
      <c r="M29" s="7"/>
      <c r="N29" s="5"/>
      <c r="O29" s="9"/>
      <c r="P29" s="8"/>
      <c r="Q29" s="5"/>
      <c r="R29" s="5"/>
    </row>
    <row r="30" spans="11:18" ht="70.5" customHeight="1" x14ac:dyDescent="0.3">
      <c r="K30" s="21"/>
      <c r="M30" s="7"/>
      <c r="N30" s="5"/>
      <c r="O30" s="9"/>
      <c r="P30" s="8"/>
      <c r="Q30" s="5"/>
      <c r="R30" s="5"/>
    </row>
    <row r="31" spans="11:18" ht="67.5" customHeight="1" x14ac:dyDescent="0.3">
      <c r="K31" s="21"/>
      <c r="M31" s="7"/>
      <c r="N31" s="5"/>
      <c r="O31" s="9"/>
      <c r="P31" s="8"/>
      <c r="Q31" s="5"/>
      <c r="R31" s="5"/>
    </row>
    <row r="32" spans="11:18" ht="55.5" customHeight="1" x14ac:dyDescent="0.3">
      <c r="K32" s="21"/>
      <c r="M32" s="7"/>
      <c r="N32" s="5"/>
      <c r="O32" s="9"/>
      <c r="P32" s="8"/>
      <c r="Q32" s="5"/>
      <c r="R32" s="5"/>
    </row>
    <row r="33" spans="11:18" ht="39.75" customHeight="1" x14ac:dyDescent="0.3">
      <c r="K33" s="21"/>
      <c r="M33" s="7"/>
      <c r="N33" s="5"/>
      <c r="O33" s="9"/>
      <c r="P33" s="8"/>
      <c r="Q33" s="5"/>
      <c r="R33" s="5"/>
    </row>
    <row r="34" spans="11:18" ht="39.75" customHeight="1" x14ac:dyDescent="0.3">
      <c r="K34" s="21"/>
      <c r="M34" s="7"/>
      <c r="N34" s="5"/>
      <c r="O34" s="9"/>
      <c r="P34" s="8"/>
      <c r="Q34" s="5"/>
      <c r="R34" s="5"/>
    </row>
    <row r="35" spans="11:18" ht="70.5" customHeight="1" x14ac:dyDescent="0.3">
      <c r="K35" s="21"/>
      <c r="M35" s="7"/>
      <c r="N35" s="5"/>
      <c r="O35" s="9"/>
      <c r="P35" s="8"/>
      <c r="Q35" s="5"/>
      <c r="R35" s="5"/>
    </row>
    <row r="36" spans="11:18" ht="83.25" customHeight="1" x14ac:dyDescent="0.3">
      <c r="K36" s="21"/>
      <c r="M36" s="7"/>
      <c r="N36" s="5"/>
      <c r="O36" s="9"/>
      <c r="P36" s="8"/>
      <c r="Q36" s="5"/>
      <c r="R36" s="5"/>
    </row>
    <row r="37" spans="11:18" ht="84" customHeight="1" x14ac:dyDescent="0.3">
      <c r="K37" s="21"/>
      <c r="M37" s="7"/>
      <c r="N37" s="5"/>
      <c r="O37" s="9"/>
      <c r="P37" s="8"/>
      <c r="Q37" s="5"/>
      <c r="R37" s="5"/>
    </row>
    <row r="38" spans="11:18" ht="71.25" customHeight="1" x14ac:dyDescent="0.3">
      <c r="K38" s="21"/>
      <c r="M38" s="7"/>
      <c r="N38" s="5"/>
      <c r="O38" s="9"/>
      <c r="P38" s="8"/>
      <c r="Q38" s="5"/>
      <c r="R38" s="5"/>
    </row>
    <row r="39" spans="11:18" ht="39.75" customHeight="1" x14ac:dyDescent="0.3">
      <c r="K39" s="21"/>
      <c r="M39" s="7"/>
      <c r="N39" s="5"/>
      <c r="O39" s="9"/>
      <c r="P39" s="8"/>
      <c r="Q39" s="5"/>
      <c r="R39" s="5"/>
    </row>
    <row r="40" spans="11:18" ht="39.75" customHeight="1" x14ac:dyDescent="0.3">
      <c r="K40" s="21"/>
      <c r="M40" s="7"/>
      <c r="N40" s="5"/>
      <c r="O40" s="9"/>
      <c r="P40" s="8"/>
      <c r="Q40" s="5"/>
      <c r="R40" s="5"/>
    </row>
    <row r="41" spans="11:18" ht="60.75" customHeight="1" x14ac:dyDescent="0.3">
      <c r="K41" s="21"/>
      <c r="M41" s="7"/>
      <c r="N41" s="5"/>
      <c r="O41" s="9"/>
      <c r="P41" s="8"/>
      <c r="Q41" s="5"/>
      <c r="R41" s="5"/>
    </row>
    <row r="42" spans="11:18" ht="69" customHeight="1" x14ac:dyDescent="0.3">
      <c r="K42" s="21"/>
      <c r="M42" s="7"/>
      <c r="N42" s="5"/>
      <c r="O42" s="9"/>
      <c r="P42" s="8"/>
      <c r="Q42" s="5"/>
      <c r="R42" s="5"/>
    </row>
    <row r="43" spans="11:18" ht="39.75" customHeight="1" x14ac:dyDescent="0.3">
      <c r="K43" s="21"/>
      <c r="M43" s="7"/>
      <c r="N43" s="5"/>
      <c r="O43" s="9"/>
      <c r="P43" s="8"/>
      <c r="Q43" s="5"/>
      <c r="R43" s="5"/>
    </row>
    <row r="44" spans="11:18" ht="39.75" customHeight="1" x14ac:dyDescent="0.3">
      <c r="K44" s="21"/>
      <c r="M44" s="7"/>
      <c r="N44" s="5"/>
      <c r="O44" s="9"/>
      <c r="P44" s="8"/>
      <c r="Q44" s="5"/>
      <c r="R44" s="5"/>
    </row>
    <row r="45" spans="11:18" ht="137.25" customHeight="1" x14ac:dyDescent="0.3">
      <c r="K45" s="21"/>
      <c r="M45" s="7"/>
      <c r="N45" s="5"/>
      <c r="O45" s="9"/>
      <c r="P45" s="8"/>
      <c r="Q45" s="5"/>
      <c r="R45" s="5"/>
    </row>
    <row r="46" spans="11:18" ht="134.25" customHeight="1" x14ac:dyDescent="0.3">
      <c r="K46" s="21"/>
      <c r="M46" s="7"/>
      <c r="N46" s="5"/>
      <c r="O46" s="9"/>
      <c r="P46" s="8"/>
      <c r="Q46" s="5"/>
      <c r="R46" s="5"/>
    </row>
    <row r="47" spans="11:18" ht="70.5" customHeight="1" x14ac:dyDescent="0.3">
      <c r="K47" s="21"/>
      <c r="M47" s="7"/>
      <c r="N47" s="5"/>
      <c r="O47" s="9"/>
      <c r="P47" s="8"/>
      <c r="Q47" s="5"/>
      <c r="R47" s="5"/>
    </row>
    <row r="48" spans="11:18" ht="57.75" customHeight="1" x14ac:dyDescent="0.3">
      <c r="K48" s="21"/>
      <c r="M48" s="7"/>
      <c r="N48" s="5"/>
      <c r="O48" s="9"/>
      <c r="P48" s="8"/>
      <c r="Q48" s="5"/>
      <c r="R48" s="5"/>
    </row>
    <row r="49" spans="11:18" ht="54" customHeight="1" x14ac:dyDescent="0.3">
      <c r="K49" s="21"/>
      <c r="M49" s="7"/>
      <c r="N49" s="5"/>
      <c r="O49" s="9"/>
      <c r="P49" s="8"/>
      <c r="Q49" s="5"/>
      <c r="R49" s="5"/>
    </row>
    <row r="50" spans="11:18" ht="57" customHeight="1" x14ac:dyDescent="0.3">
      <c r="K50" s="21"/>
      <c r="M50" s="7"/>
      <c r="N50" s="5"/>
      <c r="O50" s="9"/>
      <c r="P50" s="8"/>
      <c r="Q50" s="5"/>
      <c r="R50" s="5"/>
    </row>
    <row r="51" spans="11:18" ht="57" customHeight="1" x14ac:dyDescent="0.3">
      <c r="K51" s="21"/>
      <c r="M51" s="7"/>
      <c r="N51" s="5"/>
      <c r="O51" s="9"/>
      <c r="P51" s="8"/>
      <c r="Q51" s="5"/>
      <c r="R51" s="5"/>
    </row>
    <row r="52" spans="11:18" ht="54" customHeight="1" x14ac:dyDescent="0.3">
      <c r="K52" s="21"/>
      <c r="M52" s="7"/>
      <c r="N52" s="5"/>
      <c r="O52" s="9"/>
      <c r="P52" s="8"/>
      <c r="Q52" s="5"/>
      <c r="R52" s="5"/>
    </row>
    <row r="53" spans="11:18" ht="54" customHeight="1" x14ac:dyDescent="0.3">
      <c r="K53" s="21"/>
      <c r="M53" s="7"/>
      <c r="N53" s="5"/>
      <c r="O53" s="9"/>
      <c r="P53" s="8"/>
      <c r="Q53" s="5"/>
      <c r="R53" s="5"/>
    </row>
    <row r="54" spans="11:18" ht="57" customHeight="1" x14ac:dyDescent="0.3">
      <c r="K54" s="21"/>
      <c r="M54" s="7"/>
      <c r="N54" s="5"/>
      <c r="O54" s="9"/>
      <c r="P54" s="8"/>
      <c r="Q54" s="5"/>
      <c r="R54" s="5"/>
    </row>
    <row r="55" spans="11:18" ht="47.25" customHeight="1" x14ac:dyDescent="0.3">
      <c r="K55" s="21"/>
      <c r="M55" s="7"/>
      <c r="N55" s="5"/>
      <c r="O55" s="9"/>
      <c r="P55" s="8"/>
      <c r="Q55" s="5"/>
      <c r="R55" s="5"/>
    </row>
    <row r="56" spans="11:18" ht="53.25" customHeight="1" x14ac:dyDescent="0.3">
      <c r="K56" s="21"/>
      <c r="M56" s="7"/>
      <c r="N56" s="5"/>
      <c r="O56" s="9"/>
      <c r="P56" s="8"/>
      <c r="Q56" s="5"/>
      <c r="R56" s="5"/>
    </row>
    <row r="57" spans="11:18" ht="39.75" customHeight="1" x14ac:dyDescent="0.3">
      <c r="K57" s="21"/>
      <c r="M57" s="7"/>
      <c r="N57" s="5"/>
      <c r="O57" s="9"/>
      <c r="P57" s="8"/>
      <c r="Q57" s="5"/>
      <c r="R57" s="5"/>
    </row>
    <row r="58" spans="11:18" ht="83.25" customHeight="1" x14ac:dyDescent="0.3">
      <c r="K58" s="21"/>
      <c r="M58" s="7"/>
      <c r="N58" s="5"/>
      <c r="O58" s="9"/>
      <c r="P58" s="8"/>
      <c r="Q58" s="5"/>
      <c r="R58" s="5"/>
    </row>
    <row r="59" spans="11:18" ht="39.75" customHeight="1" x14ac:dyDescent="0.3">
      <c r="K59" s="21"/>
      <c r="M59" s="7"/>
      <c r="N59" s="5"/>
      <c r="O59" s="9"/>
      <c r="P59" s="8"/>
      <c r="Q59" s="5"/>
      <c r="R59" s="5"/>
    </row>
    <row r="60" spans="11:18" ht="56.25" customHeight="1" x14ac:dyDescent="0.3">
      <c r="K60" s="21"/>
      <c r="M60" s="7"/>
      <c r="N60" s="5"/>
      <c r="O60" s="9"/>
      <c r="P60" s="8"/>
      <c r="Q60" s="5"/>
      <c r="R60" s="5"/>
    </row>
    <row r="61" spans="11:18" ht="70.5" customHeight="1" x14ac:dyDescent="0.3">
      <c r="K61" s="21"/>
      <c r="M61" s="7" t="e">
        <f>MEDIAN(#REF!,#REF!,#REF!,#REF!,#REF!,)</f>
        <v>#REF!</v>
      </c>
      <c r="N61" s="5" t="e">
        <f>AVERAGE(#REF!,#REF!,#REF!,#REF!,#REF!)</f>
        <v>#REF!</v>
      </c>
      <c r="O61" s="9" t="e">
        <f>_xlfn.STDEV.P(#REF!,#REF!,#REF!,#REF!,#REF!)</f>
        <v>#REF!</v>
      </c>
      <c r="P61" s="8" t="e">
        <f t="shared" ref="P61" si="2">O61/N61</f>
        <v>#REF!</v>
      </c>
      <c r="Q61" s="5" t="e">
        <f t="shared" ref="Q61" si="3">N61-O61</f>
        <v>#REF!</v>
      </c>
      <c r="R61" s="5" t="e">
        <f t="shared" ref="R61" si="4">N61+O61</f>
        <v>#REF!</v>
      </c>
    </row>
    <row r="62" spans="11:18" ht="57.75" customHeight="1" x14ac:dyDescent="0.3">
      <c r="K62" s="21"/>
    </row>
    <row r="63" spans="11:18" ht="58.5" customHeight="1" x14ac:dyDescent="0.3">
      <c r="K63" s="21"/>
    </row>
    <row r="64" spans="11:18" ht="54" customHeight="1" x14ac:dyDescent="0.3">
      <c r="K64" s="21"/>
      <c r="M64" s="3"/>
      <c r="N64" s="3"/>
      <c r="O64" s="3"/>
    </row>
    <row r="65" spans="11:15" ht="39.75" customHeight="1" x14ac:dyDescent="0.3">
      <c r="K65" s="21"/>
      <c r="M65" s="20"/>
      <c r="N65" s="20"/>
      <c r="O65" s="20"/>
    </row>
    <row r="66" spans="11:15" ht="55.5" customHeight="1" x14ac:dyDescent="0.3">
      <c r="K66" s="21"/>
      <c r="M66" s="20"/>
      <c r="N66" s="20"/>
      <c r="O66" s="20"/>
    </row>
    <row r="67" spans="11:15" ht="204" customHeight="1" x14ac:dyDescent="0.3">
      <c r="K67" s="21"/>
      <c r="M67" s="20"/>
      <c r="N67" s="20"/>
      <c r="O67" s="20"/>
    </row>
    <row r="68" spans="11:15" ht="49.5" customHeight="1" x14ac:dyDescent="0.3">
      <c r="K68" s="21"/>
      <c r="M68" s="20"/>
      <c r="N68" s="20"/>
      <c r="O68" s="20"/>
    </row>
    <row r="69" spans="11:15" ht="79.5" customHeight="1" x14ac:dyDescent="0.3">
      <c r="K69" s="21"/>
      <c r="M69" s="20"/>
      <c r="N69" s="20"/>
      <c r="O69" s="20"/>
    </row>
    <row r="70" spans="11:15" ht="85.5" customHeight="1" x14ac:dyDescent="0.3">
      <c r="K70" s="21"/>
      <c r="M70" s="20"/>
      <c r="N70" s="20"/>
      <c r="O70" s="20"/>
    </row>
    <row r="71" spans="11:15" ht="45.75" customHeight="1" x14ac:dyDescent="0.3">
      <c r="K71" s="21"/>
      <c r="M71" s="20"/>
      <c r="N71" s="20"/>
      <c r="O71" s="20"/>
    </row>
    <row r="72" spans="11:15" ht="69.75" customHeight="1" x14ac:dyDescent="0.3">
      <c r="K72" s="21"/>
      <c r="M72" s="20"/>
      <c r="N72" s="20"/>
      <c r="O72" s="20"/>
    </row>
    <row r="73" spans="11:15" ht="68.25" customHeight="1" x14ac:dyDescent="0.3">
      <c r="K73" s="21"/>
      <c r="M73" s="20"/>
      <c r="N73" s="20"/>
      <c r="O73" s="20"/>
    </row>
    <row r="74" spans="11:15" ht="44.25" customHeight="1" x14ac:dyDescent="0.3">
      <c r="K74" s="21"/>
      <c r="M74" s="20"/>
      <c r="N74" s="20"/>
      <c r="O74" s="20"/>
    </row>
    <row r="75" spans="11:15" ht="59.25" customHeight="1" x14ac:dyDescent="0.3">
      <c r="K75" s="21"/>
      <c r="M75" s="20"/>
      <c r="N75" s="20"/>
      <c r="O75" s="20"/>
    </row>
    <row r="76" spans="11:15" ht="95.25" customHeight="1" x14ac:dyDescent="0.3">
      <c r="K76" s="21"/>
    </row>
    <row r="77" spans="11:15" ht="42" customHeight="1" x14ac:dyDescent="0.3">
      <c r="K77" s="21"/>
    </row>
    <row r="78" spans="11:15" ht="39.75" customHeight="1" x14ac:dyDescent="0.3">
      <c r="K78" s="21"/>
    </row>
    <row r="79" spans="11:15" ht="54.75" customHeight="1" x14ac:dyDescent="0.3">
      <c r="K79" s="21"/>
    </row>
    <row r="80" spans="11:15" ht="49.5" customHeight="1" x14ac:dyDescent="0.3">
      <c r="K80" s="21"/>
    </row>
    <row r="81" spans="11:11" ht="55.5" customHeight="1" x14ac:dyDescent="0.3">
      <c r="K81" s="21"/>
    </row>
    <row r="82" spans="11:11" ht="14.45" customHeight="1" x14ac:dyDescent="0.3">
      <c r="K82" s="21"/>
    </row>
    <row r="83" spans="11:11" ht="39" customHeight="1" x14ac:dyDescent="0.3">
      <c r="K83" s="21"/>
    </row>
    <row r="84" spans="11:11" ht="34.5" customHeight="1" x14ac:dyDescent="0.3">
      <c r="K84" s="21"/>
    </row>
    <row r="85" spans="11:11" ht="23.25" customHeight="1" x14ac:dyDescent="0.3">
      <c r="K85" s="21"/>
    </row>
    <row r="86" spans="11:11" ht="28.5" customHeight="1" x14ac:dyDescent="0.3">
      <c r="K86" s="21"/>
    </row>
    <row r="87" spans="11:11" ht="32.25" customHeight="1" x14ac:dyDescent="0.3">
      <c r="K87" s="21"/>
    </row>
    <row r="88" spans="11:11" x14ac:dyDescent="0.3">
      <c r="K88" s="21"/>
    </row>
    <row r="89" spans="11:11" x14ac:dyDescent="0.3">
      <c r="K89" s="21"/>
    </row>
    <row r="90" spans="11:11" x14ac:dyDescent="0.3">
      <c r="K90" s="21"/>
    </row>
    <row r="91" spans="11:11" x14ac:dyDescent="0.3">
      <c r="K91" s="21"/>
    </row>
    <row r="96" spans="11:11" ht="14.45" customHeight="1" x14ac:dyDescent="0.3"/>
    <row r="98" ht="14.45" customHeight="1" x14ac:dyDescent="0.3"/>
  </sheetData>
  <mergeCells count="8">
    <mergeCell ref="A8:B8"/>
    <mergeCell ref="C8:H8"/>
    <mergeCell ref="A7:L7"/>
    <mergeCell ref="A1:L1"/>
    <mergeCell ref="I6:L6"/>
    <mergeCell ref="A6:H6"/>
    <mergeCell ref="A3:L3"/>
    <mergeCell ref="A2:L2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8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7" shapeId="9217" r:id="rId4">
          <objectPr defaultSize="0" autoPict="0" r:id="rId5">
            <anchor moveWithCells="1" sizeWithCells="1">
              <from>
                <xdr:col>3</xdr:col>
                <xdr:colOff>2247900</xdr:colOff>
                <xdr:row>0</xdr:row>
                <xdr:rowOff>0</xdr:rowOff>
              </from>
              <to>
                <xdr:col>8</xdr:col>
                <xdr:colOff>133350</xdr:colOff>
                <xdr:row>1</xdr:row>
                <xdr:rowOff>0</xdr:rowOff>
              </to>
            </anchor>
          </objectPr>
        </oleObject>
      </mc:Choice>
      <mc:Fallback>
        <oleObject progId="CorelDraw.Graphic.17" shapeId="92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APÊNDICE I - ESPECIF. E QUANT.</vt:lpstr>
      <vt:lpstr>APÊNDICE II-MEMÓRIA DE CÁLCULO</vt:lpstr>
      <vt:lpstr>APÊNDICE III - MAPA DE PREÇOS</vt:lpstr>
      <vt:lpstr>'APÊNDICE III - MAPA DE PREÇOS'!Area_de_impressao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Lenovo</cp:lastModifiedBy>
  <cp:revision/>
  <cp:lastPrinted>2023-11-17T11:34:58Z</cp:lastPrinted>
  <dcterms:created xsi:type="dcterms:W3CDTF">2021-02-19T14:30:57Z</dcterms:created>
  <dcterms:modified xsi:type="dcterms:W3CDTF">2025-02-04T19:29:16Z</dcterms:modified>
  <cp:category/>
  <cp:contentStatus/>
</cp:coreProperties>
</file>