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Lenovo\Documents\01. P R E G O E I R O\PREGÕES ELETRÔNICOS 2025\02. SAÚDE\010. INSTRUMENTOS ODONTOLÓGICOS\02. TERMO DE REFERÊNCIA\"/>
    </mc:Choice>
  </mc:AlternateContent>
  <xr:revisionPtr revIDLastSave="0" documentId="13_ncr:1_{FA7CD561-7B89-405C-964D-E47EDC03C268}" xr6:coauthVersionLast="36" xr6:coauthVersionMax="47" xr10:uidLastSave="{00000000-0000-0000-0000-000000000000}"/>
  <bookViews>
    <workbookView xWindow="0" yWindow="0" windowWidth="20490" windowHeight="7425" tabRatio="585" firstSheet="1" activeTab="2" xr2:uid="{00000000-000D-0000-FFFF-FFFF00000000}"/>
  </bookViews>
  <sheets>
    <sheet name="APÊNDICE I - ESPECIF. E QUANT." sheetId="1" r:id="rId1"/>
    <sheet name="APÊNDICE II-MEMÓRIA DE CÁLCULO" sheetId="2" r:id="rId2"/>
    <sheet name="APÊNDICE III - MAPA DE PREÇOS" sheetId="3" r:id="rId3"/>
  </sheets>
  <definedNames>
    <definedName name="_xlnm._FilterDatabase" localSheetId="1" hidden="1">'APÊNDICE II-MEMÓRIA DE CÁLCULO'!$A$4:$Q$24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3" l="1"/>
  <c r="K6" i="3"/>
  <c r="K7" i="3"/>
  <c r="K8" i="3"/>
  <c r="K9" i="3"/>
  <c r="K10" i="3"/>
  <c r="K11" i="3"/>
  <c r="K12" i="3"/>
  <c r="K13" i="3"/>
  <c r="K14" i="3"/>
  <c r="K15" i="3"/>
  <c r="K16" i="3"/>
  <c r="K17" i="3"/>
  <c r="K18" i="3"/>
  <c r="K19" i="3"/>
  <c r="K20" i="3"/>
  <c r="K21" i="3"/>
  <c r="K22" i="3"/>
  <c r="K23" i="3"/>
  <c r="K4" i="3"/>
  <c r="L5" i="3"/>
  <c r="L6" i="3"/>
  <c r="L7" i="3"/>
  <c r="L8" i="3"/>
  <c r="L9" i="3"/>
  <c r="L10" i="3"/>
  <c r="L11" i="3"/>
  <c r="L12" i="3"/>
  <c r="L13" i="3"/>
  <c r="L14" i="3"/>
  <c r="L15" i="3"/>
  <c r="L16" i="3"/>
  <c r="L17" i="3"/>
  <c r="L18" i="3"/>
  <c r="L19" i="3"/>
  <c r="L20" i="3"/>
  <c r="L21" i="3"/>
  <c r="L22" i="3"/>
  <c r="L23" i="3"/>
  <c r="J5" i="3"/>
  <c r="J6" i="3"/>
  <c r="J7" i="3"/>
  <c r="J8" i="3"/>
  <c r="J9" i="3"/>
  <c r="J10" i="3"/>
  <c r="J11" i="3"/>
  <c r="J12" i="3"/>
  <c r="J13" i="3"/>
  <c r="J14" i="3"/>
  <c r="J15" i="3"/>
  <c r="J16" i="3"/>
  <c r="J17" i="3"/>
  <c r="J18" i="3"/>
  <c r="J19" i="3"/>
  <c r="J20" i="3"/>
  <c r="J21" i="3"/>
  <c r="J22" i="3"/>
  <c r="J23" i="3"/>
  <c r="L4" i="3"/>
  <c r="J4" i="3"/>
  <c r="H5" i="3"/>
  <c r="H6" i="3"/>
  <c r="H7" i="3"/>
  <c r="H8" i="3"/>
  <c r="H9" i="3"/>
  <c r="H10" i="3"/>
  <c r="H11" i="3"/>
  <c r="H12" i="3"/>
  <c r="H13" i="3"/>
  <c r="H14" i="3"/>
  <c r="H15" i="3"/>
  <c r="H16" i="3"/>
  <c r="H17" i="3"/>
  <c r="H18" i="3"/>
  <c r="H19" i="3"/>
  <c r="H20" i="3"/>
  <c r="F20" i="1" s="1"/>
  <c r="H21" i="3"/>
  <c r="H22" i="3"/>
  <c r="H23" i="3"/>
  <c r="F23" i="1" s="1"/>
  <c r="H4" i="3"/>
  <c r="A5" i="1"/>
  <c r="A6" i="1"/>
  <c r="A7" i="1"/>
  <c r="A8" i="1"/>
  <c r="A9" i="1"/>
  <c r="A10" i="1"/>
  <c r="A11" i="1"/>
  <c r="A12" i="1"/>
  <c r="A13" i="1"/>
  <c r="A14" i="1"/>
  <c r="A15" i="1"/>
  <c r="A16" i="1"/>
  <c r="A17" i="1"/>
  <c r="A18" i="1"/>
  <c r="A19" i="1"/>
  <c r="A20" i="1"/>
  <c r="A21" i="1"/>
  <c r="A22" i="1"/>
  <c r="A23" i="1"/>
  <c r="A4" i="1"/>
  <c r="A6" i="3"/>
  <c r="A7" i="3"/>
  <c r="A8" i="3"/>
  <c r="A9" i="3"/>
  <c r="A10" i="3"/>
  <c r="A11" i="3"/>
  <c r="A12" i="3"/>
  <c r="A13" i="3"/>
  <c r="A14" i="3"/>
  <c r="A15" i="3"/>
  <c r="A16" i="3"/>
  <c r="A17" i="3"/>
  <c r="A18" i="3"/>
  <c r="A19" i="3"/>
  <c r="A20" i="3"/>
  <c r="A21" i="3"/>
  <c r="A22" i="3"/>
  <c r="A23" i="3"/>
  <c r="A5" i="3"/>
  <c r="A4" i="3"/>
  <c r="D6" i="3"/>
  <c r="E6" i="3"/>
  <c r="D7" i="3"/>
  <c r="E7" i="3"/>
  <c r="D8" i="3"/>
  <c r="E8" i="3"/>
  <c r="D9" i="3"/>
  <c r="E9" i="3"/>
  <c r="D10" i="3"/>
  <c r="E10" i="3"/>
  <c r="M10" i="3"/>
  <c r="D11" i="3"/>
  <c r="E11" i="3"/>
  <c r="D12" i="3"/>
  <c r="E12" i="3"/>
  <c r="D13" i="3"/>
  <c r="E13" i="3"/>
  <c r="D14" i="3"/>
  <c r="E14" i="3"/>
  <c r="M14" i="3"/>
  <c r="D15" i="3"/>
  <c r="E15" i="3"/>
  <c r="D16" i="3"/>
  <c r="E16" i="3"/>
  <c r="D17" i="3"/>
  <c r="E17" i="3"/>
  <c r="D18" i="3"/>
  <c r="E18" i="3"/>
  <c r="D19" i="3"/>
  <c r="E19" i="3"/>
  <c r="B20" i="3"/>
  <c r="D20" i="3"/>
  <c r="E20" i="3"/>
  <c r="D21" i="3"/>
  <c r="E21" i="3"/>
  <c r="D22" i="3"/>
  <c r="E22" i="3"/>
  <c r="F22" i="1"/>
  <c r="D23" i="3"/>
  <c r="E23" i="3"/>
  <c r="D5" i="3"/>
  <c r="E5" i="3"/>
  <c r="B20" i="1"/>
  <c r="C20" i="1"/>
  <c r="D20" i="1"/>
  <c r="E20" i="1"/>
  <c r="B21" i="1"/>
  <c r="C21" i="1"/>
  <c r="D21" i="1"/>
  <c r="E21" i="1"/>
  <c r="B22" i="1"/>
  <c r="C22" i="1"/>
  <c r="D22" i="1"/>
  <c r="E22" i="1"/>
  <c r="B23" i="1"/>
  <c r="C23" i="1"/>
  <c r="D23" i="1"/>
  <c r="E23" i="1"/>
  <c r="G20" i="1" l="1"/>
  <c r="N6" i="3"/>
  <c r="M5" i="3"/>
  <c r="O19" i="3"/>
  <c r="N16" i="3"/>
  <c r="N12" i="3"/>
  <c r="M23" i="3"/>
  <c r="M20" i="3"/>
  <c r="M18" i="3"/>
  <c r="M17" i="3"/>
  <c r="M13" i="3"/>
  <c r="N22" i="3"/>
  <c r="M9" i="3"/>
  <c r="O23" i="3"/>
  <c r="M7" i="3"/>
  <c r="N8" i="3"/>
  <c r="M21" i="3"/>
  <c r="M19" i="3"/>
  <c r="M16" i="3"/>
  <c r="N14" i="3"/>
  <c r="M11" i="3"/>
  <c r="M8" i="3"/>
  <c r="N5" i="3"/>
  <c r="M22" i="3"/>
  <c r="N20" i="3"/>
  <c r="N18" i="3"/>
  <c r="M15" i="3"/>
  <c r="M12" i="3"/>
  <c r="N10" i="3"/>
  <c r="M6" i="3"/>
  <c r="I22" i="3"/>
  <c r="I18" i="3"/>
  <c r="I16" i="3"/>
  <c r="I14" i="3"/>
  <c r="I12" i="3"/>
  <c r="I10" i="3"/>
  <c r="I8" i="3"/>
  <c r="I7" i="3"/>
  <c r="I23" i="3"/>
  <c r="I21" i="3"/>
  <c r="I19" i="3"/>
  <c r="I17" i="3"/>
  <c r="I15" i="3"/>
  <c r="I13" i="3"/>
  <c r="I11" i="3"/>
  <c r="I9" i="3"/>
  <c r="I5" i="3"/>
  <c r="N23" i="3"/>
  <c r="N21" i="3"/>
  <c r="I20" i="3"/>
  <c r="N19" i="3"/>
  <c r="N17" i="3"/>
  <c r="N15" i="3"/>
  <c r="N13" i="3"/>
  <c r="N11" i="3"/>
  <c r="O9" i="3"/>
  <c r="N7" i="3"/>
  <c r="I6" i="3"/>
  <c r="G22" i="1"/>
  <c r="O21" i="3"/>
  <c r="O15" i="3"/>
  <c r="O13" i="3"/>
  <c r="O11" i="3"/>
  <c r="O7" i="3"/>
  <c r="N9" i="3"/>
  <c r="O17" i="3"/>
  <c r="F21" i="1"/>
  <c r="G21" i="1" s="1"/>
  <c r="O22" i="3"/>
  <c r="O20" i="3"/>
  <c r="O18" i="3"/>
  <c r="O16" i="3"/>
  <c r="O14" i="3"/>
  <c r="O12" i="3"/>
  <c r="O10" i="3"/>
  <c r="O8" i="3"/>
  <c r="O6" i="3"/>
  <c r="O5" i="3"/>
  <c r="G23" i="1"/>
  <c r="B5" i="1"/>
  <c r="C5" i="1"/>
  <c r="D5" i="1"/>
  <c r="E5" i="1"/>
  <c r="B6" i="1"/>
  <c r="C6" i="1"/>
  <c r="D6" i="1"/>
  <c r="E6" i="1"/>
  <c r="B7" i="1"/>
  <c r="C7" i="1"/>
  <c r="D7" i="1"/>
  <c r="E7" i="1"/>
  <c r="B8" i="1"/>
  <c r="C8" i="1"/>
  <c r="D8" i="1"/>
  <c r="E8" i="1"/>
  <c r="B9" i="1"/>
  <c r="C9" i="1"/>
  <c r="D9" i="1"/>
  <c r="E9" i="1"/>
  <c r="B10" i="1"/>
  <c r="C10" i="1"/>
  <c r="D10" i="1"/>
  <c r="E10" i="1"/>
  <c r="B11" i="1"/>
  <c r="C11" i="1"/>
  <c r="D11" i="1"/>
  <c r="E11" i="1"/>
  <c r="B12" i="1"/>
  <c r="C12" i="1"/>
  <c r="D12" i="1"/>
  <c r="E12" i="1"/>
  <c r="B13" i="1"/>
  <c r="C13" i="1"/>
  <c r="D13" i="1"/>
  <c r="E13" i="1"/>
  <c r="B14" i="1"/>
  <c r="C14" i="1"/>
  <c r="D14" i="1"/>
  <c r="E14" i="1"/>
  <c r="B15" i="1"/>
  <c r="C15" i="1"/>
  <c r="D15" i="1"/>
  <c r="E15" i="1"/>
  <c r="B16" i="1"/>
  <c r="C16" i="1"/>
  <c r="D16" i="1"/>
  <c r="E16" i="1"/>
  <c r="B17" i="1"/>
  <c r="C17" i="1"/>
  <c r="D17" i="1"/>
  <c r="E17" i="1"/>
  <c r="B18" i="1"/>
  <c r="C18" i="1"/>
  <c r="D18" i="1"/>
  <c r="E18" i="1"/>
  <c r="B19" i="1"/>
  <c r="C19" i="1"/>
  <c r="D19" i="1"/>
  <c r="E19" i="1"/>
  <c r="D4" i="1"/>
  <c r="E4" i="1"/>
  <c r="C4" i="1"/>
  <c r="B4" i="1"/>
  <c r="F19" i="1" l="1"/>
  <c r="F17" i="1"/>
  <c r="F16" i="1"/>
  <c r="F15" i="1"/>
  <c r="F14" i="1"/>
  <c r="F13" i="1"/>
  <c r="F12" i="1"/>
  <c r="F11" i="1"/>
  <c r="F10" i="1"/>
  <c r="F9" i="1"/>
  <c r="F8" i="1"/>
  <c r="F7" i="1"/>
  <c r="F6" i="1"/>
  <c r="F5" i="1"/>
  <c r="G5" i="1" s="1"/>
  <c r="F4" i="1"/>
  <c r="G4" i="1" s="1"/>
  <c r="N4" i="3" l="1"/>
  <c r="O4" i="3"/>
  <c r="M4" i="3"/>
  <c r="E4" i="3" l="1"/>
  <c r="I4" i="3" s="1"/>
  <c r="I24" i="3" s="1"/>
  <c r="G19" i="1" l="1"/>
  <c r="D4" i="3"/>
  <c r="F18" i="1" l="1"/>
  <c r="G18" i="1" s="1"/>
  <c r="G15" i="1"/>
  <c r="G16" i="1"/>
  <c r="G17" i="1"/>
  <c r="G14" i="1" l="1"/>
  <c r="G6" i="1" l="1"/>
  <c r="G13" i="1"/>
  <c r="G10" i="1"/>
  <c r="G12" i="1"/>
  <c r="G8" i="1"/>
  <c r="G11" i="1"/>
  <c r="G9" i="1"/>
  <c r="G7" i="1"/>
  <c r="A2" i="1"/>
  <c r="F24" i="1" l="1"/>
  <c r="A2" i="3"/>
</calcChain>
</file>

<file path=xl/sharedStrings.xml><?xml version="1.0" encoding="utf-8"?>
<sst xmlns="http://schemas.openxmlformats.org/spreadsheetml/2006/main" count="120" uniqueCount="71">
  <si>
    <t>APÊNDICE I
TERMO DE REFERÊNCIA
MEMÓRIA DE CÁLCULO</t>
  </si>
  <si>
    <t>ITEM</t>
  </si>
  <si>
    <t>SKU</t>
  </si>
  <si>
    <t>DESCRIÇÃO</t>
  </si>
  <si>
    <t>UNIDADE DE MEDIDA</t>
  </si>
  <si>
    <t>QUANT.</t>
  </si>
  <si>
    <t>VALOR UNITÁRIO MÁXIMO</t>
  </si>
  <si>
    <t>VALOR TOTAL</t>
  </si>
  <si>
    <t xml:space="preserve">VALOR TOTAL </t>
  </si>
  <si>
    <t>APÊNDICE II
TERMO DE REFERÊNCIA
MEMÓRIA DE CÁLCULO</t>
  </si>
  <si>
    <t>EQUIPAMENTOS  ODONTOLOGICOS</t>
  </si>
  <si>
    <t xml:space="preserve">TOTAL GERAL
</t>
  </si>
  <si>
    <t xml:space="preserve">UND </t>
  </si>
  <si>
    <r>
      <rPr>
        <b/>
        <sz val="11"/>
        <color rgb="FF000000"/>
        <rFont val="Calibri"/>
        <family val="2"/>
        <scheme val="minor"/>
      </rPr>
      <t>Raio X com coluna móvel para radiografias intrabucais.</t>
    </r>
    <r>
      <rPr>
        <sz val="11"/>
        <color rgb="FF000000"/>
        <rFont val="Calibri"/>
        <family val="2"/>
        <scheme val="minor"/>
      </rPr>
      <t xml:space="preserve">
Apresentação: Braços articulados confeccionados em aço. Base totalmente construída em ferro fundido, para maior estabilidade no deslocamento do aparelho, rodas confeccionadas em acrílico de alta resistência, com freio para travamento. Painel de comando com display e sistema de comando digital com controle de tempo centesimal, que permite a seleção do tempo de exposição para uso em película (filme) e sensor. Comprimento do fio 5m. Dimensões: Altura: 1,3m. Braço: 1,13m digital.  Alcance horizontal de 1104 mm e vertical até 620 mm. Mecanicamente balanceados através de molas que compensam o peso do aparelho. Ponto focal de 0,8 x 0,8mm proporciona maior nitidez e detalhe. Potência: 1,20kVA.Potência/Cabeçote: 70kVP.Amperagem/Cabeçote: 8mA. Com voltagem 220v.
</t>
    </r>
  </si>
  <si>
    <r>
      <rPr>
        <b/>
        <sz val="11"/>
        <color rgb="FF000000"/>
        <rFont val="Calibri"/>
        <family val="2"/>
        <scheme val="minor"/>
      </rPr>
      <t>Suporte para Seladora e Rolo para Esterilização.</t>
    </r>
    <r>
      <rPr>
        <sz val="11"/>
        <color rgb="FF000000"/>
        <rFont val="Calibri"/>
        <family val="2"/>
        <scheme val="minor"/>
      </rPr>
      <t xml:space="preserve"> Indicado para apoiar seladora e rolo de  papel  grau  cirúrgico  com  área  de  500mm  para acomodar rolos de papel grau cirúrgico.Resistente, confeccionado  em  aço  carbono  com  pintura  epóxi (eletrostática) na cor branca.Fixação à parede.Fácil instalação.Dimensões:520mm  x  170mm  x  510mm.  (A  x  L  x C).
</t>
    </r>
  </si>
  <si>
    <r>
      <rPr>
        <b/>
        <sz val="11"/>
        <color rgb="FF000000"/>
        <rFont val="Calibri"/>
        <family val="2"/>
        <scheme val="minor"/>
      </rPr>
      <t>Macromodelo Tamanho Grande Simulando Cárie</t>
    </r>
    <r>
      <rPr>
        <sz val="11"/>
        <color rgb="FF000000"/>
        <rFont val="Calibri"/>
        <family val="2"/>
        <scheme val="minor"/>
      </rPr>
      <t>, representando 4 dentes molares, demonstrando a evolução da cárie, 1 dente hígido, 1 dente com cárie em esmalte, 1 dente com cárie em dentina e 1 dente com exposição pulpar. Dimensões: ALT: 6,5cm X COMP: 16,5cm X LARG: 4cm. Observações: uso para fins educativos.</t>
    </r>
  </si>
  <si>
    <r>
      <rPr>
        <b/>
        <sz val="11"/>
        <color rgb="FF000000"/>
        <rFont val="Calibri"/>
        <family val="2"/>
        <scheme val="minor"/>
      </rPr>
      <t>Macromodelo Tamanho Grande Arcada Dentária</t>
    </r>
    <r>
      <rPr>
        <sz val="11"/>
        <color rgb="FF000000"/>
        <rFont val="Calibri"/>
        <family val="2"/>
        <scheme val="minor"/>
      </rPr>
      <t>, simulando arcada dentária com 32 dentes + escovão (simulando escova de dente). Dimensões: 8,5 cm x 9cm. Observações: uso para fins educativos</t>
    </r>
  </si>
  <si>
    <r>
      <rPr>
        <b/>
        <sz val="11"/>
        <color rgb="FF000000"/>
        <rFont val="Calibri"/>
        <family val="2"/>
        <scheme val="minor"/>
      </rPr>
      <t>Macromodelo Tamanho Grande Doença Periodontal</t>
    </r>
    <r>
      <rPr>
        <sz val="11"/>
        <color rgb="FF000000"/>
        <rFont val="Calibri"/>
        <family val="2"/>
        <scheme val="minor"/>
      </rPr>
      <t>, simulando a evolução da doença periodontal, 3 peças demonstrando os estágios 1, 2 e 3 da doença periodontal. Dimensões: 6cm X 4cm. Observações: uso para fins educativos</t>
    </r>
  </si>
  <si>
    <r>
      <rPr>
        <b/>
        <sz val="11"/>
        <color rgb="FF000000"/>
        <rFont val="Calibri"/>
        <family val="2"/>
        <scheme val="minor"/>
      </rPr>
      <t>Sensor radiográfico digital-</t>
    </r>
    <r>
      <rPr>
        <sz val="11"/>
        <color rgb="FF000000"/>
        <rFont val="Calibri"/>
        <family val="2"/>
        <scheme val="minor"/>
      </rPr>
      <t xml:space="preserve"> Sensor de radiografia digital intra-oral direto, composto de: chip CMOS, placa de fibra ótica, área externa 30x44mm, área ativa de 26x36,5mm, 25 pares de linha por milímetro quadrado, cabo USB de 3,0 metros que permite troca em caso de avaria. Acompanhando kit de posicionadores completo com 4 peças (1 anterior, 2 posteriores e 1 interproximal), software para captura e edição de imagens com número ilimitado de licenças. Assistência técnica autorizada do fabricante em território estadual nos produtos de imagem da respectiva marca vencedora.</t>
    </r>
  </si>
  <si>
    <r>
      <rPr>
        <b/>
        <sz val="11"/>
        <color rgb="FF000000"/>
        <rFont val="Calibri"/>
        <family val="2"/>
        <scheme val="minor"/>
      </rPr>
      <t>Ultrassom odontológico com jato de bicarbonato</t>
    </r>
    <r>
      <rPr>
        <sz val="11"/>
        <color rgb="FF000000"/>
        <rFont val="Calibri"/>
        <family val="2"/>
        <scheme val="minor"/>
      </rPr>
      <t>- Ultrassom portátil tipo parelho conjugado de ultrassom piezoelétrico e jato de bicarbonato de sódio para com tecnologia piezelétrica destinado para prática clínica endodôntica e cirúrgica com recipiente de líquido recarregável. Aplicação para remoção do biofilme mineralizado e não mineralizado, selecionado através do teclado de membrana no painel com função para uso na periodontia, na dentística e na endodontia, com opção de regulagem e seleção do modo, potência em tempo real e volume do fluxo irrigante do líquido e da configuração da potência em display digital. Sistema de remoção do biofilme não mineralizado selecionado através do teclado de membrana no painel. Corpo confeccionado em ABS com design moderno. Com circuito eletrônico localizado atrás do painel frontal, que isola dos demais componentes do aparelho, preservando sua vida útil; com estabilizador de frequência, não permite que as oscilações comuns da rede elétrica interfiram no padrão de vibração ultrassônica do equipamento. Painel em display digital com controles do sistema ergonomicamente desenhados facilita a visualização e manuseio dos comandos do aparelho, com display indicativo de qual função está acionada – ultrassom Perio, ultrassom Endo, ultrassom dentística (Geral), qual modo ultrassom ou jato de bicarbonato e qual potência está habilitada. Teclados tipo membrana seletora das funções, modo e potencia e configuração da vazão do líquido irrigante. Peça de mão do ultrassom leve e de formato anatômico com luz LED. Transdutor cerâmico piezoelétrico com quatro pastilhas de cerâmicas montadas intermitentes uma a outra, que trabalham sob altíssima pressão, gerando vibrações ultrassônicas entre 24 a 32 kHz com a mesma amplitude e frequência. Potência do ultra-som com 0 a 70W. Capa protetora do transdutor, removível e esterilizável em autoclave até 135º C, elimina a contaminação cruzada e não submete o transdutor à autoclavagem, preservando sua vida útil, pois é sabido que esterilizações frequentes do transdutor cerâmico comprometem seu rendimento. Ponta ativa do instrumento com movimento linear antero posterior longitudinal ao cabo com amplitude variável, dependendo da potência, de 0,05mm a 0,1mm. Acompanha três tips para remoção do cálculo – 02 Perio Sub e 01 Perio Supra - e chave para instalação dos tips contendo um anel de borracha resistente, todos esterilizáveis em autoclave. Peça de mão do jato de bicarbonato removível e esterilizável em autoclave. Iluminação interna natural do reservatório externo de Bicarbonato, facilitando a visualização do volume de bicarbonato sem a necessidade de retirar a tampa. Confeccionado em ABS, rígido e resistente à abrasão e com tampa transparente confeccionada em policarbonato permite verificar a quantidade de pó no interior do reservatório e se turbilhonamento está sendo feito com eficiência e sistema de travamento de rosca. Filtro de ar com saída para o dreno na parte inferior da caixa do aparelho para drenagem da umidade do ar elimina possíveis partículas sólidas retidas no filtro. Pedal único de acionamento para ultrassom e jato de bicarbonato de sódio, formato com acionamento de qualquer ângulo.Mangueiras lisas, leves e flexíveis, de fácil desinfecção e ausência de tensão nas mãos do operador.Fonte de energia: Tensão 100 - 240 VAC / 50-60Hz 30 VDC.</t>
    </r>
  </si>
  <si>
    <r>
      <rPr>
        <b/>
        <sz val="11"/>
        <color rgb="FF000000"/>
        <rFont val="Calibri"/>
        <family val="2"/>
        <scheme val="minor"/>
      </rPr>
      <t>Mesa de Mayo- Base fabricada em Aço SAE 1020</t>
    </r>
    <r>
      <rPr>
        <sz val="11"/>
        <color rgb="FF000000"/>
        <rFont val="Calibri"/>
        <family val="2"/>
        <scheme val="minor"/>
      </rPr>
      <t>, tubo redondo Ø 3/4" x 0,90 mm de espessura, sistema telescópico de elevação, fabricado em Aço SAE 1020, tubo redondo Ø 5/8" x 0,90mm de espessura, com reforços em Aço SAE 1020 tubo redondo Ø 3/8" x 0,90mm de espessura. Apio da bandeja fabricado em SAE 1020 tubo redondo Ø 3/8" x 0,90mm de espessura. Apoios 03 Rodízios giratórios de Ø 3". Bandeja fabricada em aço inoxidável e medindo C43xL30,5. Acabamento com pintura eletrostática (pó) secagem em estufa e/ou tratamento antiferruginoso. Haste de regulagem de altura e apoio da bandeja zinco. Elevação com regulagem de altura através de manípulo lateral. Dimensões comprimento da base 505mm, largura da base 500mm, altura mínima 796mm, altura máxima 1136mm. Carga estática de 15kg. Peso 2,7kg.</t>
    </r>
  </si>
  <si>
    <t>Técnicas de previsão de demanda utilizadas:</t>
  </si>
  <si>
    <r>
      <t>PREDILEÇÃO</t>
    </r>
    <r>
      <rPr>
        <b/>
        <vertAlign val="superscript"/>
        <sz val="11"/>
        <color rgb="FF000000"/>
        <rFont val="Calibri"/>
        <family val="2"/>
        <scheme val="minor"/>
      </rPr>
      <t>[1]</t>
    </r>
    <r>
      <rPr>
        <b/>
        <sz val="11"/>
        <color rgb="FF000000"/>
        <rFont val="Calibri"/>
        <family val="2"/>
        <scheme val="minor"/>
      </rPr>
      <t>:</t>
    </r>
  </si>
  <si>
    <t>Foi utilizada mediante informações qualitativas, tais como pesquisas de opinião e informações prestadas por funcionários.</t>
  </si>
  <si>
    <t>[1] Os formulários preenchidos sobre a técnica de predileção constam em anexo.</t>
  </si>
  <si>
    <t>APÊNDICE III
TERMO DE REFERÊNCIA
MAPA DE PREÇOS</t>
  </si>
  <si>
    <t>DESCRITIVO RESUMIDO</t>
  </si>
  <si>
    <t>FONTE/
REFERÊNCIA
(COLUNA 1)</t>
  </si>
  <si>
    <t>VALOR</t>
  </si>
  <si>
    <t>VALOR MÁXIMO UNITÁRIO</t>
  </si>
  <si>
    <t>TOTAL</t>
  </si>
  <si>
    <t>MEDIANA</t>
  </si>
  <si>
    <t>MÉDIA SIMPLES</t>
  </si>
  <si>
    <t>DESVIO PADRÃO</t>
  </si>
  <si>
    <t>COEFICIENTE DE VARIAÇÃO (máx. 25%)</t>
  </si>
  <si>
    <t>LIMITE INFERIOR</t>
  </si>
  <si>
    <t>LIMITE SUPERIOR</t>
  </si>
  <si>
    <t>BANCO DE PREÇOS</t>
  </si>
  <si>
    <t xml:space="preserve">Toritama (PE), 03 de junho de 2024
José Aelson Tavares Neto
Diretor de Compras
Secretaria de Planejamento e Gestão </t>
  </si>
  <si>
    <t>MÉDIA PONDERADA</t>
  </si>
  <si>
    <r>
      <rPr>
        <b/>
        <sz val="11"/>
        <color rgb="FF000000"/>
        <rFont val="Calibri"/>
        <family val="2"/>
        <scheme val="minor"/>
      </rPr>
      <t>Autoclave de 21 litros.</t>
    </r>
    <r>
      <rPr>
        <sz val="11"/>
        <color rgb="FF000000"/>
        <rFont val="Calibri"/>
        <family val="2"/>
        <scheme val="minor"/>
      </rPr>
      <t xml:space="preserve"> Unidade em inox, bivolt, silencioso com esterilização a vapor. Pintura lisa de alto brilho, com tratamento resistente a corrosão e materiais de limpeza. Com painel de controle com leds e botões indicativos das funções. Manômetro com escalas de pressão e temperatura, puxador ergonômico com sistema de segurança para despressurização automática, evitando riscos de acidentes em caso de abertura acidental. Acompanhada de mangueira para saída de vapor, copo graduado, fusíveis reserva e 3 bandejas confeccionadas em aço inoxidável ou alumínio totalmente perfuradas para permitir uma boa circulação do vapor.</t>
    </r>
  </si>
  <si>
    <r>
      <rPr>
        <b/>
        <sz val="11"/>
        <color rgb="FF000000"/>
        <rFont val="Calibri"/>
        <family val="2"/>
        <scheme val="minor"/>
      </rPr>
      <t>Compressor de ar odontológico 50 litros</t>
    </r>
    <r>
      <rPr>
        <sz val="11"/>
        <color rgb="FF000000"/>
        <rFont val="Calibri"/>
        <family val="2"/>
        <scheme val="minor"/>
      </rPr>
      <t xml:space="preserve">. Totalmente isento de óleo. Com tratamento interno e externo antioxidante (pintura eletrostática). Com aberturas laterais, para futuras inspeções. Modelo de alto torque, com grande rendimento. Possui componentes internos confeccionados em cerâmica. Pressostato com chave geral liga/desliga. Válvula de segurança. Dispositivo de alívio do excesso de pressão. Capacidade de 24 litros. Nível de ruído 58db.Cor Branco. </t>
    </r>
  </si>
  <si>
    <r>
      <rPr>
        <b/>
        <sz val="11"/>
        <color rgb="FF000000"/>
        <rFont val="Calibri"/>
        <family val="2"/>
        <scheme val="minor"/>
      </rPr>
      <t>Mocho odontológico</t>
    </r>
    <r>
      <rPr>
        <sz val="11"/>
        <color rgb="FF000000"/>
        <rFont val="Calibri"/>
        <family val="2"/>
        <scheme val="minor"/>
      </rPr>
      <t>. Com estofamento em espuma injetada revestido com PVC expandido sem costura para facilitar a limpeza e desinfecção, Acabamento liso com cantos arredondados. Com cinco rodízios duplos que proporcionam estabilidade e ajuste de altura. Largura 430 mm; Comprimento 440/480 mm; Altura do assento 410/500 mm; Altura do encosto 420 mm; Capacidade de carga 135 kg. Sistema de elevação pistão a gás através de alavanca lateral.</t>
    </r>
  </si>
  <si>
    <r>
      <t>Fotopolimerizador LED.</t>
    </r>
    <r>
      <rPr>
        <sz val="11"/>
        <color rgb="FF000000"/>
        <rFont val="Calibri"/>
        <family val="2"/>
        <scheme val="minor"/>
      </rPr>
      <t xml:space="preserve"> Sem fio. Acompanhando 1 ponteira de fibra ótica coerente + 1 ponteira para clareamento  de  até  3  dentes.  Com  luz  fria  (azul) gerada por LED de alta potência (1250 mW/cm2). Tempos  de  aplicação  disponíveis:  5,  10  e  20 segundos.Bivolt automático, podendo serutilizado em  tensões  de  alimentação  entre  100Ve240V (50/60Hz).  Com  desligamento  automático  ao  final do  tempo  solicitado.  Corpo  da  caneta  constituído em  ABS.  Radiômetro  interno  automático.  Mantém estabilizada   a   potência   de   luz.   Peça   de   mão anatômica  para  melhor  manuseio.  Ponteira  em Fibra  Ótica.  Ponteiras  condutoras  da  luz  com  giro de 360º. Modo de uso: Rampa.Comprimento     sem     a     ponteira:     16,5     cm.Frequência: 50/60 Hz.Peso da peça de mão: 0,100 Kg.Peso Bruto: 0,300 Kg.Comprimento    de    onda:    420    a    480    nm.Emissor de luz: Led (light emiting diode)? Luz Azul. Bateria:  3,7V  1400  mA.  Potência  de  luz:  1250 mW/cm².Modo de Uso: Rampa –Potência gradual crescente nos primeiros 5 segundos, permanecendo   logo   após   com   sua   potência máxima.</t>
    </r>
  </si>
  <si>
    <r>
      <rPr>
        <b/>
        <sz val="11"/>
        <color rgb="FF000000"/>
        <rFont val="Calibri"/>
        <family val="2"/>
        <scheme val="minor"/>
      </rPr>
      <t>Cadeira odontológica.</t>
    </r>
    <r>
      <rPr>
        <sz val="11"/>
        <color rgb="FF000000"/>
        <rFont val="Calibri"/>
        <family val="2"/>
        <scheme val="minor"/>
      </rPr>
      <t xml:space="preserve"> Cadeira para a acomodação do paciente durante o tratamento odontológico, com movimentos automáticos, ambidestra (atende a destros e canhotos), acionada por motoredutor. Com braço de apoio para o paciente rebatível 90°.Possui pedal de comando multifuncional com acionamento do refletor, movimentação do encosto e assento, volta à zero e posições de trabalho programáveis pelo Profissional. Encosto curvo. Estrutura construída em aço maciço, com tratamento anticorrosivo e capas em ABS injetado com proteção anti-UV. Base com desenho ergonômico, construída em aço com tratamento anticorrosivo, totalmente protegida por debrum antiderrapante. Possui caixa de ligação integrada. Estofamento amplo com apoio lombar ressaltado, montado sobre estrutura rígida recoberta com poliuretano injetado de alta resistência, revestido em couro ou com material laminado, sem costura, atóxico antichamas. Ambidestro. Equipo com até 5 terminais. 1 Seringa tríplice.1 terminal sem spray para baixa rotação.1 terminal para alta rotação. Pedal Progressivo para o acionamento das peças de mão nos terminais do equipo. Seringa tríplice: Bico giratório, removível e autoclavável. Mangueiras: Arredondadas, leves e flexíveis. Suporte das pontas: Com acionamento pneumático individual. Puxador Bilateral. Unidade de Água, Produzida em ABS Injetado Cuba: Profunda, removível e com ralo e filtro para retenção de sólidos e cobertura para evitar respingos. Filtro de detritos localizado na base do sugador sob o corpo da unidade de água. Sistema de regulagem da vazão da água: Permite a regulagem fina do fluxo de água. Reservatórios translúcidos de 1000 ml para: Água das peças de mão e seringa tríplice. Unidade de água e cuba rebatível em 90º, possibilitando uma ampla mobilidade que permite aproximação do auxiliar ao campo operatório. Com Terminal Sugador Venturi, Seringa Tríplice. Refletor Monofocal para uso odontológico com lâmpada de luz halógena. Espelho multifacetado com tratamento multicoating. Dupla proteção do espelho, em material resistente, transparente. Puxadores bilaterais em forma de alça que possibilitam isolamento. Cabeçote produzido em material resistente, com giro de 620º. Intensidade: 8.000 a 25.000 LUX (tolerância +/- 20%).
</t>
    </r>
  </si>
  <si>
    <t>Câmara escura para revelação de radiografia odontológica com 3 recipiente para revelação. Cor Preta.</t>
  </si>
  <si>
    <r>
      <rPr>
        <b/>
        <sz val="11"/>
        <color rgb="FF000000"/>
        <rFont val="Calibri"/>
        <family val="2"/>
        <scheme val="minor"/>
      </rPr>
      <t>Seladora Odontológica</t>
    </r>
    <r>
      <rPr>
        <sz val="11"/>
        <color rgb="FF000000"/>
        <rFont val="Calibri"/>
        <family val="2"/>
        <scheme val="minor"/>
      </rPr>
      <t xml:space="preserve"> confeccionada em aço carbono. Com guilhotina. Com sistema para aquecimento com resistência blindada. Pintura epóxi eletrostática na cor branca. Área para selagem: 31cm.Largura para selagem: 13mm.Tensão de alimentação (voltagem): bivolt (110/200 V) automático. Frequência: 50/60 Hz. Potência máxima: 100 W. Medidas: Altura: 120mm, Largura: 80mm, Profundidade: 450mm.
</t>
    </r>
  </si>
  <si>
    <r>
      <rPr>
        <b/>
        <sz val="11"/>
        <color rgb="FF000000"/>
        <rFont val="Calibri"/>
        <family val="2"/>
        <scheme val="minor"/>
      </rPr>
      <t xml:space="preserve">Cavitador Sônico para remoção de cálculo dental. </t>
    </r>
    <r>
      <rPr>
        <sz val="11"/>
        <color rgb="FF000000"/>
        <rFont val="Calibri"/>
        <family val="2"/>
        <scheme val="minor"/>
      </rPr>
      <t>Peça com baixo ruido, autoclavável, com conexão pela alta rotação da cadeira odontológica, conexão Borden (2 furos), com sistema de refrigeração constante. Embalagem contendo 3 pontas (1 Universal, 1Pério e 1 Sickle) + Chave Extratora. Frequênciade 2.300 a 8.000 hz. Cor preta.</t>
    </r>
  </si>
  <si>
    <r>
      <rPr>
        <b/>
        <sz val="11"/>
        <color rgb="FF000000"/>
        <rFont val="Calibri"/>
        <family val="2"/>
        <scheme val="minor"/>
      </rPr>
      <t>Câmera Intraoral de Alta Resolução sem Fio,</t>
    </r>
    <r>
      <rPr>
        <sz val="11"/>
        <color rgb="FF000000"/>
        <rFont val="Calibri"/>
        <family val="2"/>
        <scheme val="minor"/>
      </rPr>
      <t xml:space="preserve"> com monitor 17’. Câmera possuindo um sensor de imagem de alta definição de 1/4”. O monitor de 17”com resolução de alta definição de 1280x1024 pixels. Com porta USB completa. Os botões da câmera com funções de captura e reprodução. Possuindo foco, zoom e controle de intensidade de luz de forma automáticos.
Suporte de entrada: USB, VGA, HDMI e AV. Com transmissor e receptor sem fio de quatro canais com protocolo de transmissão sem fio de 5,8 GHz. Com formato de reprodução de mídia que inclui: vídeo MP4 e imagens JPG.
Ajustes no monitor incluem: Contraste, brilho e cor. O monitor com o painel frontal de vidro temperado. Idiomas de configuração do monitor: português. 
Integração do monitor LCD diretamente com a câmera intraoral sem necessidade de instalação de software ou cabos especiais. Com transmissor Wi-Fi permite que as imagens sejam exibidas no monitor e em computadores remotos de modo simultâneo para fácil consulta, transferência e gerenciamento das imagens. Tensão de alimentação da Fonte da Câmera e da Fonte da Bateria.
110V e 220V (Bivolt automático). Tensão de saída da fonte: 12v e 4,0 A.  Dimensões do produto embalado: 470 x 140 x 550 mm (C x L x A). Resolução do monitor: 1280 x 1024 pixels. Configuração de imagem: Sistema PAL / NTSC. Faixa de temperatura adequada de trabalho: 20 a 60 °C. Iluminação da câmera: 6 LEDs. Alcance da câmera para módulo (sem bateria): 10 m. Acompanhando  suporte para instalação do monitor da marca correspondente, articulável, com ajuste do monitor na posição horizontal e vertical, suporta até 5kg, para monitores LDC de 15 até 23 polegadas, resistente a impacto e não enferruja, material: metal, cor do corpo: branco, tipo de pintura: pintura epóxi, fixação do Monitor LCD: padrão VESA, peso do Produto Embalado: 1,7 Kg.
</t>
    </r>
  </si>
  <si>
    <r>
      <rPr>
        <b/>
        <sz val="11"/>
        <color rgb="FF000000"/>
        <rFont val="Calibri"/>
        <family val="2"/>
        <scheme val="minor"/>
      </rPr>
      <t xml:space="preserve">Consultório odontológico portátil </t>
    </r>
    <r>
      <rPr>
        <sz val="11"/>
        <color rgb="FF000000"/>
        <rFont val="Calibri"/>
        <family val="2"/>
        <scheme val="minor"/>
      </rPr>
      <t>- modelo maleta, com gabinete revestido externamente por fibra de vidro, com rodas para deslocamento, com estrutura de suporte contra choques, alças galvanizadas e retratáveis, resistente ao transporte e deslocamento, compressor embutido na maleta, com mangueira de expurgo, refrigerado a ar e isento de óleo, baixo nível de ruído. Fácil manuseio e leve. Dimensão aproximada: 80 cm de altura; 30 cm de largura; 45 cm de profundidade. Peso aproximado: 25 kilos. Equipo: 01 seringa tríplice, 02 terminais com spray para alta rotação, 01 terminal para baixa rotação, 01 sugador de saliva, 01 reservatório de água, 01 pedal de acionamento. Personalização da maleta com logomarca da Prefeitura Municipal de Toritama. Cadeira: Banqueta: banqueta dobrável com alça no assento para facilitar o transporte, estrutura em aço com pintura na cor branca, peso suportado até 80 kg, fabricada em aço, com assento plástico na cor branca. Dimensões aproximadas (c x a x l): 29 x 57 x 30 cm (aberta) e (c x l) 73 x 33 cm (fechado). Tensão de alimentação preferencialmente bivolt, caso não seja possível que seja 220v. Com garantia mínima 36 meses.</t>
    </r>
  </si>
  <si>
    <r>
      <rPr>
        <b/>
        <sz val="11"/>
        <color rgb="FF000000"/>
        <rFont val="Calibri"/>
        <family val="2"/>
        <scheme val="minor"/>
      </rPr>
      <t>Amalgamador Odontológico.</t>
    </r>
    <r>
      <rPr>
        <sz val="11"/>
        <color rgb="FF000000"/>
        <rFont val="Calibri"/>
        <family val="2"/>
        <scheme val="minor"/>
      </rPr>
      <t xml:space="preserve"> Com tampa de proteção em acrílico transparente de alto impacto. Temporizador eletrônico digital até 99 segundos - Bivolt automático nas voltagens – 127/220V.Seleção de baixa e alta velocidade. Corpo injetado em ABS. Grande amplitude e frequência da haste, em forma de oito. Biela de transmissão com rolamento de dupla blindagem. Sistema de amortecedores, anulando as vibrações transmitidas pela frequência da haste. Silencioso e de fácil limpeza. Temporizador eletrônico digital microprocessado.
Bivolt 127V / 220V – Automático. Frequência do Motor: 50/60 Hz. Potência do Motor: 35 Temporizador Eletrônico: 1 a 99 segundos. Potência de Entrada: 72 VA Consumo: 0,55A (127V) / 0,30A (220V).
</t>
    </r>
  </si>
  <si>
    <r>
      <rPr>
        <b/>
        <sz val="11"/>
        <color rgb="FF000000"/>
        <rFont val="Calibri"/>
        <family val="2"/>
        <scheme val="minor"/>
      </rPr>
      <t>Equipamento de sedação inalatória de bancada com reguladores de pressão</t>
    </r>
    <r>
      <rPr>
        <sz val="11"/>
        <color rgb="FF000000"/>
        <rFont val="Calibri"/>
        <family val="2"/>
        <scheme val="minor"/>
      </rPr>
      <t xml:space="preserve"> (O2+ NO2), 02 mangueiras (O2 + NO2), 01 suporte carrinho para equipamento e cilindro. Características: Bloco de rotâmetros; Pedestal móvel; Mangueira de oxigênio; Mangueira de N2O;Capa de proteção para entrada de O2; Capa de proteção para entrada de N2O; Circuito respiratório com dois tubos de silicone; Presilha para tubos; Balão de 3 litros; Válvula antipoluição com botão de vácuo; Máscara nasal odontológica de silicone pequena; Máscara nasal odontológica de silicone média;Máscara nasal odontológica de silicone grande; Válvula expiratória; Cilindro de O2 com regulador de pressão; Cilindro de N2O com regulador de pressão; Base móvel para cilindro de O2 e N2O; Dispositivo antipoluição com medidor de exaustão; Oxímetro de pulso; Analisador de oxigênio; Aparelho de pressão arterial e alarmes de O2 e N2O.</t>
    </r>
  </si>
  <si>
    <t>Amalgamador odontológico com temporizador eletrônico digital microprocessado de 1 a 99 segundos, bivolt automático (127/220V), frequência 50/60 Hz. Corpo confeccionado em ABS, com tampa de proteção em acrílico transparente de alto impacto. Sistema de mistura com grande amplitude e frequência da haste, com movimento em forma de oito. Possui seleção de alta e baixa velocidade, biela de transmissão com rolamento de dupla blindagem e sistema de amortecedores que reduzem a vibração transmitida durante o funcionamento. Peça de fácil limpeza, com baixo nível de ruído. Potência do motor: 35 W (confirmar); potência de entrada: 72 VA; consumo aproximado: 0,55 A (127V) e 0,30 A (220V).</t>
  </si>
  <si>
    <r>
      <t>ITEM EXCLUSIVO PARA MEI/ME/EPP</t>
    </r>
    <r>
      <rPr>
        <sz val="11"/>
        <color rgb="FF000000"/>
        <rFont val="Calibri"/>
        <family val="2"/>
        <scheme val="minor"/>
      </rPr>
      <t xml:space="preserve"> –</t>
    </r>
    <r>
      <rPr>
        <sz val="11"/>
        <color theme="1"/>
        <rFont val="Calibri"/>
        <family val="2"/>
        <scheme val="minor"/>
      </rPr>
      <t>.  Câmera intraoral de alta resolução sem fio, com monitor LCD de 17” e resolução de 1280 x 1024 pixels. Câmera equipada com sensor de imagem de alta definição de 1/4”, com foco, zoom e controle automático de intensidade de luz. Monitor com painel frontal em vidro temperado, com ajustes de contraste, brilho e cor, idioma de configuração em português e compatível com os sistemas PAL/NTSC. Conexões disponíveis: USB, VGA, HDMI e AV. Possui transmissor e receptor sem fio de quatro canais, com protocolo de transmissão de 5,8 GHz, permitindo exibição simultânea das imagens no monitor e em computadores remotos via Wi-Fi, sem necessidade de instalação de software ou cabos especiais. Formato de reprodução compatível: vídeos MP4 e imagens JPG. Iluminação da câmera com 6 LEDs. Alcance de transmissão sem fio: até 10 metros. Tensão de alimentação: 110/220 V (bivolt automático). Tensão de saída da fonte: 12 V / 4,0 A. Dimensões do produto embalado: 470 x 140 x 550 mm (C x L x A). Peso do produto embalado: 1,7 kg. Acompanha suporte metálico articulável para monitor, com ajuste horizontal e vertical, fixação padrão VESA, resistente a impacto e à corrosão, com pintura epóxi na cor branca. Suporta monitores LCD de 15” a 23” e até 5 kg.</t>
    </r>
  </si>
  <si>
    <r>
      <t>Ultrassom odontológico portátil conjugado com jato de bicarbonato de sódio, com tecnologia piezoelétrica, destinado a procedimentos clínicos em periodontia, dentística e endodontia. Equipado com transdutor cerâmico piezoelétrico de quatro pastilhas, operando entre 24 a 32 kHz, com potência regulável de 0 a 70 W. Painel com teclado de membrana e display digital para controle de modos (ultrassom ou jato de bicarbonato), ajuste de potência e vazão do líquido irrigante, com indicação visual da função ativada. Peça de mão anatômica com iluminação LED e ponta ativa com movimento linear anteroposterior, com amplitude de 0,05 a 0,1 mm, conforme potência. Recipiente de líquido irrigante recarregável. Acompanha três tips esterilizáveis (dois Perio Sub e um Perio Supra), chave de instalação com anel de borracha e peça de mão do jato de bicarbonato removível</t>
    </r>
    <r>
      <rPr>
        <sz val="11"/>
        <color theme="1"/>
        <rFont val="Calibri"/>
        <family val="2"/>
        <scheme val="minor"/>
      </rPr>
      <t xml:space="preserve"> e autoclavável. Reservatório externo de bicarbonato em ABS com tampa transparente de policarbonato e sistema de turbilhonamento visível, com travamento por rosca. Sistema de filtragem de ar com saída para dreno, mangueiras lisas, flexíveis e de fácil higienização. Acionamento único por pedal com funcionamento em qualquer ângulo. Alimentação elétrica: 100–240 VAC, 50–60 Hz, saída 30 VDC. Capa do transdutor removível e autoclavável até 135°C.</t>
    </r>
  </si>
  <si>
    <t>Autoclave de 21 litros, com câmara interna em aço inoxidável e carcaça externa com pintura lisa de alto brilho, resistente à corrosão e a produtos de limpeza. Equipamento bivolt automático, silencioso, com sistema de esterilização a vapor, painel de controle com LEDs e botões indicativos das funções, manômetro com escalas de pressão e temperatura, e puxador ergonômico com sistema de segurança para despressurização automática, evitando acidentes por abertura sob pressão. Acompanha mangueira para saída de vapor, copo graduado, fusíveis reserva e três bandejas totalmente perfuradas, confeccionadas em aço inoxidável (mínimo AISI 304), garantindo boa circulação do vapor e alta durabilidade.</t>
  </si>
  <si>
    <t>Cadeira odontológica para acomodação do paciente durante o tratamento, com movimentos automáticos, estrutura ambidestra (atende destros e canhotos), acionada por motoredutor. Possui braço de apoio rebatível em 90°, pedal de comando multifuncional com acionamento do refletor, movimentação do encosto e assento, volta à zero e posições de trabalho programáveis. Encosto curvo e estrutura em aço maciço com tratamento anticorrosivo, carenagens em ABS injetado com proteção anti-UV. Base com desenho ergonômico, em aço tratado, protegida por debrum antiderrapante. Estofamento amplo com apoio lombar ressaltado, montado sobre estrutura rígida com poliuretano injetado de alta resistência e revestimento laminado sem costura, atóxico e antichamas. Equipo ambidestro com até 5 terminais, incluindo: 1 seringa tríplice com bico giratório, removível e autoclavável; 1 terminal sem spray para baixa rotação; 1 terminal para alta rotação; pedal progressivo para acionamento das peças de mão; mangueiras arredondadas, leves e flexíveis; suporte das pontas com acionamento pneumático individual; puxador bilateral. Unidade de água em ABS injetado com cuba profunda, removível, com ralo, filtro de sólidos e cobertura antirespingos; reservatórios translúcidos de 1000 ml para água das peças de mão e seringa tríplice; sistema de regulagem fina da vazão da água. Unidade e cuba rebatíveis em 90°, permitindo melhor acesso do auxiliar ao campo operatório. Terminal sugador tipo Venturi. Refletor monofocal odontológico com lâmpada halógena, espelho multifacetado com tratamento multicoating, proteção dupla em material resistente e transparente, puxadores bilaterais em alça para isolamento, cabeçote com giro de até 360º e intensidade luminosa ajustável de 8.000 a 25.000 LUX (±20%).</t>
  </si>
  <si>
    <t>Compressor de ar odontológico com capacidade de 50 litros, totalmente isento de óleo, com tratamento interno e externo antioxidante por pintura eletrostática, ideal para consultórios odontológicos. Possui pressostato com chave geral liga/desliga, válvula de segurança, dispositivo de alívio do excesso de pressão e motor de alto rendimento. Estrutura com aberturas laterais para ventilação e manutenção. Nível de ruído de aproximadamente 58 dB a 1 metro de distância, garantindo baixo nível sonoro no ambiente clínico. Componentes internos com tratamento cerâmico para maior durabilidade. Cor branca.</t>
  </si>
  <si>
    <r>
      <rPr>
        <sz val="11"/>
        <color rgb="FF000000"/>
        <rFont val="Calibri"/>
        <family val="2"/>
        <scheme val="minor"/>
      </rPr>
      <t xml:space="preserve"> </t>
    </r>
    <r>
      <rPr>
        <sz val="11"/>
        <color theme="1"/>
        <rFont val="Calibri"/>
        <family val="2"/>
        <scheme val="minor"/>
      </rPr>
      <t>Mocho odontológico com estofamento em espuma injetada, revestido com PVC expandido sem costura, facilitando a limpeza e desinfecção. Possui acabamento liso com cantos arredondados, cinco rodízios duplos que proporcionam estabilidade e mobilidade, além de sistema de elevação por pistão a gás acionado por alavanca lateral para ajuste de altura. Dimensões aproximadas: largura 430 mm; comprimento ajustável de 440 a 480 mm; altura do assento de 410 a 500 mm; altura do encosto 420 mm. Suporta carga de até 135 kg.</t>
    </r>
  </si>
  <si>
    <t>Fotopolimerizador LED sem fio, bivolt automático (100 a 240 V, 50/60 Hz), com potência de luz de 1250 mW/cm² emitida por LED de alta potência na faixa de comprimento de onda de 420 a 480 nm (luz fria azul). Acompanha uma ponteira de fibra óptica coerente e uma ponteira para clareamento indicada para aplicação em até três dentes por vez. Possui corpo anatômico em ABS, radiômetro interno automático que mantém a potência estabilizada durante o uso, desligamento automático ao final do tempo programado e modo de uso em rampa, com aumento gradual da potência nos primeiros cinco segundos até atingir a potência máxima. Tempos de aplicação disponíveis de 5, 10 e 20 segundos. Ponteiras condutoras da luz com giro de 360º para melhor posicionamento. Comprimento da peça sem ponteira: 16,5 cm; peso da peça de mão: 0,100 kg; peso bruto: 0,300 kg. Alimentado por bateria de 3,7 V e 1400 mAh.</t>
  </si>
  <si>
    <r>
      <rPr>
        <sz val="11"/>
        <color rgb="FF000000"/>
        <rFont val="Calibri"/>
        <family val="2"/>
        <scheme val="minor"/>
      </rPr>
      <t xml:space="preserve"> </t>
    </r>
    <r>
      <rPr>
        <sz val="11"/>
        <color theme="1"/>
        <rFont val="Calibri"/>
        <family val="2"/>
        <scheme val="minor"/>
      </rPr>
      <t>Câmara escura para revelação de radiografias odontológicas, com 3 recipientes (revelador, fixador e água). Cor preta.</t>
    </r>
  </si>
  <si>
    <t>Seladora odontológica confeccionada em aço carbono, com pintura epóxi eletrostática na cor branca. Possui guilhotina e sistema de aquecimento com resistência blindada. Área de selagem: 31 cm (comprimento) x 13 mm (largura). Tensão de alimentação: bivolt automático (110/220 V). Frequência: 50/60 Hz. Potência máxima: 100 W. Dimensões: Altura 120 mm, Largura 80 mm, Profundidade 450 mm.</t>
  </si>
  <si>
    <t>Raio X com coluna móvel para radiografias intrabucais. Apresentação: Braços articulados confeccionados em aço. Base totalmente construída em ferro fundido, para maior estabilidade no deslocamento do aparelho, rodas confeccionadas em acrílico de alta resistência, com freio para travamento. Painel de comando com display e sistema de comando digital com controle de tempo centesimal, que permite a seleção do tempo de exposição para uso em película (filme) e sensor. Comprimento do fio 5m. Dimensões: Altura: 1,3m. Braço: 1,13m digital. Alcance horizontal de 1104 mm e vertical até 620 mm. Mecanicamente balanceados através de molas que compensam o peso do aparelho. Ponto focal de 0,8 x 0,8mm proporciona maior nitidez e detalhe. Potência: 1,20kVA. Potência/Cabeçote: 70kVP. Amperagem/Cabeçote: 8mA. Com voltagem 220v.</t>
  </si>
  <si>
    <t>Cavitador sônico para remoção de cálculo dental. Peça autoclavável, de baixo ruído, com conexão pela linha de alta rotação da cadeira odontológica (padrão Borden – 2 furos), com sistema de refrigeração constante. Acompanha embalagem com 3 pontas intercambiáveis (1 Universal, 1 Pério e 1 Sickle) e chave extratora. Faixa de frequência: 2.300 a 8.000 Hz. Cor: preta.</t>
  </si>
  <si>
    <t>Suporte metálico para seladora e rolo de papel grau cirúrgico, confeccionado em aço carbono com pintura epóxi eletrostática na cor branca. Indicado para fixação em parede. Compatível com rolos de até 500 mm de largura. Produto resistente, de fácil instalação, destinado à organização de equipamentos para esterilização. Dimensões (Altura x Largura x Comprimento): 520 mm x 170 mm x 510 mm.</t>
  </si>
  <si>
    <t>Macromodelo ampliado simulando a evolução da cárie dentária, representando quatro dentes molares. Inclui: um dente hígido, um com lesão de cárie em esmalte, um com cárie em dentina e um com exposição pulpar. Indicado para uso em atividades educativas. Dimensões aproximadas: Altura: 6,5 cm; Comprimento: 16,5 cm; Largura: 4 cm.</t>
  </si>
  <si>
    <t>Macromodelo ampliado de arcada dentária humana, representando 32 dentes (dentição permanente completa). Indicado para demonstrações educativas de técnicas de escovação dentária. Acompanha escova de dentes em tamanho proporcional ampliado (escova demonstrativa). Dimensões aproximadas: Altura: 8,5 cm; Largura: 9 cm. Uso previsto: atividades educativas e demonstrações em saúde bucal.</t>
  </si>
  <si>
    <t>Macromodelo ampliado demonstrativo da evolução da doença periodontal, composto por três peças representando os estágios 1, 2 e 3 da patologia periodontal. Indicado para uso em atividades educativas na área de saúde bucal.Dimensões aproximadas de cada peça: altura 6 cm, largura 4 cm.</t>
  </si>
  <si>
    <t>Consultório odontológico portátil, tipo maleta, com gabinete externo em fibra de vidro, resistente ao transporte e a impactos, com alças galvanizadas retráteis, rodas para deslocamento e estrutura de suporte contra choques. Equipado com compressor de ar embutido, isento de óleo, refrigerado a ar, com baixo nível de ruído. Alimentação elétrica bivolt automática (110/220V). Peso aproximado: 25 kg. Dimensões aproximadas da maleta (Comprimento x Largura x Altura): 45 cm x 30 cm x 80 cm. Contém equipo odontológico composto por: uma seringa tríplice, dois terminais com spray para alta rotação, um terminal para baixa rotação, um sugador de saliva, um reservatório de água, um pedal de acionamento e uma mangueira de expurgo. Acompanha banqueta dobrável com alça para transporte, estrutura em aço com pintura epóxi branca, assento em plástico branco, capacidade de carga de até 80 kg, com dimensões aproximadas da banqueta aberta de 29 cm x 30 cm x 57 cm e fechada de 73 cm x 33 cm. Garantia mínima de 36 meses.</t>
  </si>
  <si>
    <t>Sensor radiográfico digital intraoral direto, com chip do tipo CMOS e placa de fibra óptica. Dimensões externas aproximadas: 30 mm x 44 mm; área ativa: 26 mm x 36,5 mm. Resolução mínima: 25 pares de linha por milímetro (lp/mm). Acompanha cabo USB de 3 metros, removível e substituível em caso de avaria. Incluso kit de posicionadores com 4 peças (1 para região anterior, 2 para posteriores e 1 para região interproximal). Acompanha software de aquisição, visualização e edição de imagens, com fornecimento de número ilimitado de licenças. Assistência técnica autorizada do fabricante no território do estado para o produto ofertado.</t>
  </si>
  <si>
    <t>Mesa tipo Mayo com estrutura fabricada em aço carbono SAE 1020, base em tubo redondo de 19,05 mm (3/4") de diâmetro e espessura de 0,90 mm, com sistema telescópico de elevação por tubo de 15,87 mm (5/8") e reforços em tubo de 9,52 mm (3/8"), todos com mesma espessura. Apoio da bandeja em tubo redondo de 9,52 mm (3/8") x 0,90 mm. Base equipada com três rodízios giratórios de 3 polegadas. Bandeja removível fabricada em aço inoxidável com dimensões aproximadas de 430 mm x 305 mm. Sistema de regulagem de altura por manípulo lateral. Estrutura com acabamento em pintura eletrostática a pó com secagem em estufa e/ou tratamento antiferruginoso. Haste de regulagem com acabamento em zinco ou similar anticorrosivo. Dimensões da base: 505 mm de comprimento por 500 mm de largura; altura mínima: 796 mm, altura máxima: 1.136 mm. Suporta carga estática de até 15 kg. Peso aproximado: 2,7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</si>
</sst>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quot;R$&quot;\ #,##0.00"/>
    <numFmt numFmtId="165" formatCode="0.0000"/>
  </numFmts>
  <fonts count="14" x14ac:knownFonts="1">
    <font>
      <sz val="11"/>
      <color theme="1"/>
      <name val="Calibri"/>
      <family val="2"/>
      <scheme val="minor"/>
    </font>
    <font>
      <sz val="11"/>
      <color theme="1"/>
      <name val="Calibri"/>
      <family val="2"/>
      <scheme val="minor"/>
    </font>
    <font>
      <sz val="10"/>
      <color theme="1"/>
      <name val="Arial"/>
      <family val="2"/>
    </font>
    <font>
      <sz val="8"/>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
      <sz val="11"/>
      <color theme="1" tint="4.9989318521683403E-2"/>
      <name val="Calibri"/>
      <family val="2"/>
      <scheme val="minor"/>
    </font>
    <font>
      <sz val="11"/>
      <name val="Calibri"/>
      <family val="2"/>
      <scheme val="minor"/>
    </font>
    <font>
      <sz val="11"/>
      <color rgb="FF000000"/>
      <name val="Calibri"/>
      <family val="2"/>
      <scheme val="minor"/>
    </font>
    <font>
      <b/>
      <vertAlign val="superscript"/>
      <sz val="11"/>
      <color rgb="FF000000"/>
      <name val="Calibri"/>
      <family val="2"/>
      <scheme val="minor"/>
    </font>
    <font>
      <b/>
      <sz val="11"/>
      <color theme="1" tint="4.9989318521683403E-2"/>
      <name val="Calibri"/>
      <family val="2"/>
      <scheme val="minor"/>
    </font>
    <font>
      <sz val="11"/>
      <color theme="1"/>
      <name val="Calibri"/>
      <family val="2"/>
    </font>
  </fonts>
  <fills count="11">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FF"/>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0" tint="-0.14999847407452621"/>
      </bottom>
      <diagonal/>
    </border>
    <border>
      <left style="thin">
        <color theme="0" tint="-0.14999847407452621"/>
      </left>
      <right/>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44" fontId="1" fillId="0" borderId="0" applyFont="0" applyFill="0" applyBorder="0" applyAlignment="0" applyProtection="0"/>
    <xf numFmtId="44" fontId="1" fillId="0" borderId="0" applyFont="0" applyFill="0" applyBorder="0" applyAlignment="0" applyProtection="0"/>
  </cellStyleXfs>
  <cellXfs count="97">
    <xf numFmtId="0" fontId="0" fillId="0" borderId="0" xfId="0"/>
    <xf numFmtId="0" fontId="0" fillId="0" borderId="0" xfId="0" applyProtection="1">
      <protection locked="0"/>
    </xf>
    <xf numFmtId="0" fontId="8" fillId="0" borderId="4" xfId="0" applyFont="1" applyBorder="1" applyAlignment="1" applyProtection="1">
      <alignment horizontal="center" vertical="center" wrapText="1"/>
      <protection locked="0"/>
    </xf>
    <xf numFmtId="0" fontId="0" fillId="0" borderId="2" xfId="0" applyBorder="1" applyAlignment="1">
      <alignment horizontal="center" vertical="center" wrapText="1"/>
    </xf>
    <xf numFmtId="0" fontId="0" fillId="10" borderId="2" xfId="0" applyFill="1" applyBorder="1" applyAlignment="1">
      <alignment horizontal="center" vertical="center" wrapText="1"/>
    </xf>
    <xf numFmtId="0" fontId="0" fillId="4" borderId="0" xfId="0" applyFill="1" applyProtection="1">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4" fillId="4" borderId="0" xfId="0" applyFont="1" applyFill="1" applyAlignment="1">
      <alignment horizontal="center"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0" fontId="7" fillId="3" borderId="2" xfId="0"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4" fontId="7" fillId="3"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1" fontId="9" fillId="0" borderId="2" xfId="0" applyNumberFormat="1" applyFont="1" applyBorder="1" applyAlignment="1">
      <alignment horizontal="center" vertical="center" wrapText="1"/>
    </xf>
    <xf numFmtId="164" fontId="6" fillId="0" borderId="2" xfId="0" applyNumberFormat="1" applyFont="1" applyBorder="1" applyAlignment="1">
      <alignment horizontal="center" vertical="center"/>
    </xf>
    <xf numFmtId="164" fontId="9" fillId="0" borderId="0" xfId="0" applyNumberFormat="1" applyFont="1"/>
    <xf numFmtId="164" fontId="0" fillId="0" borderId="0" xfId="0" applyNumberFormat="1"/>
    <xf numFmtId="0" fontId="0" fillId="0" borderId="0" xfId="0" applyAlignment="1">
      <alignment horizontal="center" vertical="center" wrapText="1"/>
    </xf>
    <xf numFmtId="0" fontId="0" fillId="0" borderId="0" xfId="0" applyAlignment="1">
      <alignment wrapText="1"/>
    </xf>
    <xf numFmtId="0" fontId="0" fillId="0" borderId="6" xfId="0" applyBorder="1" applyAlignment="1">
      <alignment horizontal="center" vertical="center" wrapText="1"/>
    </xf>
    <xf numFmtId="0" fontId="5" fillId="6" borderId="2" xfId="0" applyFont="1" applyFill="1" applyBorder="1" applyAlignment="1">
      <alignment horizontal="center" vertical="center" wrapText="1"/>
    </xf>
    <xf numFmtId="164" fontId="5" fillId="6" borderId="2"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wrapText="1"/>
    </xf>
    <xf numFmtId="1" fontId="0" fillId="4" borderId="2" xfId="0" applyNumberFormat="1" applyFill="1" applyBorder="1" applyAlignment="1">
      <alignment horizontal="center" vertical="center" wrapText="1"/>
    </xf>
    <xf numFmtId="0" fontId="5" fillId="7" borderId="2" xfId="0" applyFont="1" applyFill="1" applyBorder="1" applyAlignment="1">
      <alignment horizontal="center" vertical="center" wrapText="1"/>
    </xf>
    <xf numFmtId="164" fontId="0" fillId="7" borderId="2" xfId="0" applyNumberForma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64" fontId="9" fillId="4" borderId="0" xfId="0" applyNumberFormat="1" applyFont="1" applyFill="1" applyAlignment="1">
      <alignment horizontal="center" vertical="center" wrapText="1"/>
    </xf>
    <xf numFmtId="164" fontId="9" fillId="0" borderId="0" xfId="0" applyNumberFormat="1" applyFont="1" applyAlignment="1">
      <alignment horizontal="center" vertical="center" wrapText="1"/>
    </xf>
    <xf numFmtId="165" fontId="9" fillId="0" borderId="0" xfId="0" applyNumberFormat="1" applyFont="1" applyAlignment="1">
      <alignment horizontal="center" vertical="center" wrapText="1"/>
    </xf>
    <xf numFmtId="10" fontId="9" fillId="0" borderId="0" xfId="1" applyNumberFormat="1" applyFont="1" applyAlignment="1">
      <alignment horizontal="center" vertical="center" wrapText="1"/>
    </xf>
    <xf numFmtId="0" fontId="0" fillId="4" borderId="0" xfId="0" applyFill="1" applyAlignment="1">
      <alignment wrapText="1"/>
    </xf>
    <xf numFmtId="0" fontId="0" fillId="8" borderId="0" xfId="0" applyFill="1" applyAlignment="1">
      <alignment wrapText="1"/>
    </xf>
    <xf numFmtId="164" fontId="5" fillId="4" borderId="2" xfId="0" applyNumberFormat="1" applyFont="1" applyFill="1" applyBorder="1" applyAlignment="1">
      <alignment horizontal="center" vertical="center" wrapText="1"/>
    </xf>
    <xf numFmtId="164" fontId="0" fillId="4" borderId="0" xfId="0" applyNumberFormat="1" applyFill="1" applyAlignment="1">
      <alignment wrapText="1"/>
    </xf>
    <xf numFmtId="164" fontId="0" fillId="0" borderId="0" xfId="0" applyNumberFormat="1" applyAlignment="1">
      <alignment wrapText="1"/>
    </xf>
    <xf numFmtId="0" fontId="0" fillId="0" borderId="2" xfId="0" applyBorder="1" applyAlignment="1">
      <alignment wrapText="1"/>
    </xf>
    <xf numFmtId="164" fontId="0" fillId="0" borderId="2" xfId="0" applyNumberFormat="1" applyBorder="1" applyAlignment="1">
      <alignment wrapText="1"/>
    </xf>
    <xf numFmtId="164" fontId="0" fillId="8" borderId="0" xfId="0" applyNumberFormat="1" applyFill="1" applyAlignment="1">
      <alignment wrapText="1"/>
    </xf>
    <xf numFmtId="0" fontId="5" fillId="4" borderId="0" xfId="0" applyFont="1" applyFill="1" applyAlignment="1">
      <alignment wrapText="1"/>
    </xf>
    <xf numFmtId="0" fontId="0" fillId="4" borderId="0" xfId="0" applyFill="1" applyAlignment="1">
      <alignment horizontal="center" vertical="center" wrapText="1"/>
    </xf>
    <xf numFmtId="164" fontId="0" fillId="4" borderId="0" xfId="0" applyNumberFormat="1" applyFill="1" applyAlignment="1">
      <alignment horizontal="center" vertical="center" wrapText="1"/>
    </xf>
    <xf numFmtId="164" fontId="5" fillId="7" borderId="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horizontal="justify" vertical="justify" wrapText="1"/>
    </xf>
    <xf numFmtId="0" fontId="0" fillId="0" borderId="0" xfId="0" applyAlignment="1">
      <alignment horizontal="left" vertical="top" wrapText="1"/>
    </xf>
    <xf numFmtId="0" fontId="10" fillId="10" borderId="2" xfId="0" applyFont="1" applyFill="1" applyBorder="1" applyAlignment="1">
      <alignment horizontal="justify" vertical="justify" wrapText="1"/>
    </xf>
    <xf numFmtId="0" fontId="7" fillId="0" borderId="2" xfId="0" applyFont="1" applyBorder="1" applyAlignment="1">
      <alignment horizontal="justify" vertical="justify" wrapText="1"/>
    </xf>
    <xf numFmtId="0" fontId="0" fillId="0" borderId="0" xfId="0" applyAlignment="1">
      <alignment horizontal="justify" vertical="top" wrapText="1"/>
    </xf>
    <xf numFmtId="0" fontId="9" fillId="4" borderId="2" xfId="0" applyFont="1" applyFill="1" applyBorder="1" applyAlignment="1">
      <alignment horizontal="justify" vertical="top" wrapText="1"/>
    </xf>
    <xf numFmtId="0" fontId="0" fillId="0" borderId="0" xfId="0" applyAlignment="1">
      <alignment horizontal="justify" vertical="top"/>
    </xf>
    <xf numFmtId="0" fontId="0" fillId="0" borderId="4" xfId="0" applyBorder="1" applyAlignment="1">
      <alignment horizontal="center" vertical="center" wrapText="1"/>
    </xf>
    <xf numFmtId="0" fontId="5" fillId="4" borderId="2" xfId="0" applyFont="1" applyFill="1" applyBorder="1" applyAlignment="1">
      <alignment horizontal="center" vertical="center" wrapText="1"/>
    </xf>
    <xf numFmtId="164" fontId="5" fillId="4" borderId="2"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0" fillId="0" borderId="0" xfId="0" applyAlignment="1" applyProtection="1">
      <alignment horizontal="left" vertical="center" wrapText="1"/>
      <protection locked="0"/>
    </xf>
    <xf numFmtId="0" fontId="7" fillId="9" borderId="0" xfId="0" applyFont="1" applyFill="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0" fontId="0" fillId="0" borderId="9" xfId="0" applyBorder="1" applyAlignment="1">
      <alignment horizontal="left" vertical="center" wrapText="1"/>
    </xf>
    <xf numFmtId="0" fontId="5" fillId="7" borderId="9" xfId="0" applyFont="1" applyFill="1"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4" borderId="5" xfId="0" applyFill="1" applyBorder="1" applyAlignment="1">
      <alignment horizontal="center" vertical="center" wrapText="1"/>
    </xf>
    <xf numFmtId="0" fontId="5" fillId="6"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10" borderId="2" xfId="0" applyFont="1" applyFill="1" applyBorder="1" applyAlignment="1">
      <alignment horizontal="center" vertical="center" wrapText="1"/>
    </xf>
    <xf numFmtId="0" fontId="0" fillId="0" borderId="2" xfId="0" applyFont="1" applyBorder="1"/>
    <xf numFmtId="0" fontId="0" fillId="10" borderId="2" xfId="0" applyFont="1" applyFill="1" applyBorder="1" applyAlignment="1">
      <alignment horizontal="justify" vertical="center" wrapText="1"/>
    </xf>
    <xf numFmtId="0" fontId="10" fillId="10" borderId="2" xfId="0" applyFont="1" applyFill="1" applyBorder="1" applyAlignment="1">
      <alignment horizontal="justify" vertical="center" wrapText="1"/>
    </xf>
  </cellXfs>
  <cellStyles count="5">
    <cellStyle name="Moeda 2" xfId="3" xr:uid="{00000000-0005-0000-0000-000000000000}"/>
    <cellStyle name="Moeda 3" xfId="4" xr:uid="{00000000-0005-0000-0000-000001000000}"/>
    <cellStyle name="Normal" xfId="0" builtinId="0"/>
    <cellStyle name="Normal 2" xfId="2" xr:uid="{00000000-0005-0000-0000-000003000000}"/>
    <cellStyle name="Porcentagem" xfId="1" builtinId="5"/>
  </cellStyles>
  <dxfs count="0"/>
  <tableStyles count="0" defaultTableStyle="TableStyleMedium2" defaultPivotStyle="PivotStyleLight16"/>
  <colors>
    <mruColors>
      <color rgb="FFB5C0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2"/>
  <sheetViews>
    <sheetView zoomScale="80" zoomScaleNormal="80" workbookViewId="0">
      <selection activeCell="C23" sqref="C23"/>
    </sheetView>
  </sheetViews>
  <sheetFormatPr defaultColWidth="9.140625" defaultRowHeight="15" x14ac:dyDescent="0.25"/>
  <cols>
    <col min="1" max="1" width="8.42578125" customWidth="1"/>
    <col min="2" max="2" width="8.42578125" bestFit="1" customWidth="1"/>
    <col min="3" max="3" width="119.5703125" style="60" bestFit="1" customWidth="1"/>
    <col min="4" max="4" width="14.5703125" customWidth="1"/>
    <col min="5" max="5" width="11.5703125" bestFit="1" customWidth="1"/>
    <col min="6" max="6" width="15.42578125" style="20" customWidth="1"/>
    <col min="7" max="7" width="14.140625" style="21" customWidth="1"/>
  </cols>
  <sheetData>
    <row r="1" spans="1:7" ht="54" customHeight="1" x14ac:dyDescent="0.25">
      <c r="A1" s="64" t="s">
        <v>0</v>
      </c>
      <c r="B1" s="65"/>
      <c r="C1" s="65"/>
      <c r="D1" s="65"/>
      <c r="E1" s="65"/>
      <c r="F1" s="65"/>
      <c r="G1" s="65"/>
    </row>
    <row r="2" spans="1:7" x14ac:dyDescent="0.25">
      <c r="A2" s="66" t="str">
        <f>'APÊNDICE II-MEMÓRIA DE CÁLCULO'!A2:E2</f>
        <v>EQUIPAMENTOS  ODONTOLOGICOS</v>
      </c>
      <c r="B2" s="66"/>
      <c r="C2" s="66"/>
      <c r="D2" s="66"/>
      <c r="E2" s="66"/>
      <c r="F2" s="66"/>
      <c r="G2" s="66"/>
    </row>
    <row r="3" spans="1:7" ht="45" x14ac:dyDescent="0.25">
      <c r="A3" s="13" t="s">
        <v>1</v>
      </c>
      <c r="B3" s="13" t="s">
        <v>2</v>
      </c>
      <c r="C3" s="13" t="s">
        <v>3</v>
      </c>
      <c r="D3" s="13" t="s">
        <v>4</v>
      </c>
      <c r="E3" s="13" t="s">
        <v>5</v>
      </c>
      <c r="F3" s="14" t="s">
        <v>6</v>
      </c>
      <c r="G3" s="15" t="s">
        <v>7</v>
      </c>
    </row>
    <row r="4" spans="1:7" ht="145.5" customHeight="1" x14ac:dyDescent="0.25">
      <c r="A4" s="16">
        <f>'APÊNDICE II-MEMÓRIA DE CÁLCULO'!A5</f>
        <v>1</v>
      </c>
      <c r="B4" s="17">
        <f>'APÊNDICE II-MEMÓRIA DE CÁLCULO'!B5</f>
        <v>18918</v>
      </c>
      <c r="C4" s="59" t="str">
        <f>'APÊNDICE II-MEMÓRIA DE CÁLCULO'!C5</f>
        <v>Autoclave de 21 litros. Unidade em inox, bivolt, silencioso com esterilização a vapor. Pintura lisa de alto brilho, com tratamento resistente a corrosão e materiais de limpeza. Com painel de controle com leds e botões indicativos das funções. Manômetro com escalas de pressão e temperatura, puxador ergonômico com sistema de segurança para despressurização automática, evitando riscos de acidentes em caso de abertura acidental. Acompanhada de mangueira para saída de vapor, copo graduado, fusíveis reserva e 3 bandejas confeccionadas em aço inoxidável ou alumínio totalmente perfuradas para permitir uma boa circulação do vapor.</v>
      </c>
      <c r="D4" s="17" t="str">
        <f>'APÊNDICE II-MEMÓRIA DE CÁLCULO'!D5</f>
        <v xml:space="preserve">UND </v>
      </c>
      <c r="E4" s="18">
        <f>'APÊNDICE II-MEMÓRIA DE CÁLCULO'!E5</f>
        <v>3</v>
      </c>
      <c r="F4" s="19">
        <f>'APÊNDICE III - MAPA DE PREÇOS'!H4</f>
        <v>7400</v>
      </c>
      <c r="G4" s="19">
        <f t="shared" ref="G4:G5" si="0">E4*F4</f>
        <v>22200</v>
      </c>
    </row>
    <row r="5" spans="1:7" ht="300" x14ac:dyDescent="0.25">
      <c r="A5" s="16">
        <f>'APÊNDICE II-MEMÓRIA DE CÁLCULO'!A6</f>
        <v>2</v>
      </c>
      <c r="B5" s="17">
        <f>'APÊNDICE II-MEMÓRIA DE CÁLCULO'!B6</f>
        <v>18919</v>
      </c>
      <c r="C5" s="59" t="str">
        <f>'APÊNDICE II-MEMÓRIA DE CÁLCULO'!C6</f>
        <v xml:space="preserve">Cadeira odontológica. Cadeira para a acomodação do paciente durante o tratamento odontológico, com movimentos automáticos, ambidestra (atende a destros e canhotos), acionada por motoredutor. Com braço de apoio para o paciente rebatível 90°.Possui pedal de comando multifuncional com acionamento do refletor, movimentação do encosto e assento, volta à zero e posições de trabalho programáveis pelo Profissional. Encosto curvo. Estrutura construída em aço maciço, com tratamento anticorrosivo e capas em ABS injetado com proteção anti-UV. Base com desenho ergonômico, construída em aço com tratamento anticorrosivo, totalmente protegida por debrum antiderrapante. Possui caixa de ligação integrada. Estofamento amplo com apoio lombar ressaltado, montado sobre estrutura rígida recoberta com poliuretano injetado de alta resistência, revestido em couro ou com material laminado, sem costura, atóxico antichamas. Ambidestro. Equipo com até 5 terminais. 1 Seringa tríplice.1 terminal sem spray para baixa rotação.1 terminal para alta rotação. Pedal Progressivo para o acionamento das peças de mão nos terminais do equipo. Seringa tríplice: Bico giratório, removível e autoclavável. Mangueiras: Arredondadas, leves e flexíveis. Suporte das pontas: Com acionamento pneumático individual. Puxador Bilateral. Unidade de Água, Produzida em ABS Injetado Cuba: Profunda, removível e com ralo e filtro para retenção de sólidos e cobertura para evitar respingos. Filtro de detritos localizado na base do sugador sob o corpo da unidade de água. Sistema de regulagem da vazão da água: Permite a regulagem fina do fluxo de água. Reservatórios translúcidos de 1000 ml para: Água das peças de mão e seringa tríplice. Unidade de água e cuba rebatível em 90º, possibilitando uma ampla mobilidade que permite aproximação do auxiliar ao campo operatório. Com Terminal Sugador Venturi, Seringa Tríplice. Refletor Monofocal para uso odontológico com lâmpada de luz halógena. Espelho multifacetado com tratamento multicoating. Dupla proteção do espelho, em material resistente, transparente. Puxadores bilaterais em forma de alça que possibilitam isolamento. Cabeçote produzido em material resistente, com giro de 620º. Intensidade: 8.000 a 25.000 LUX (tolerância +/- 20%).
</v>
      </c>
      <c r="D5" s="17" t="str">
        <f>'APÊNDICE II-MEMÓRIA DE CÁLCULO'!D6</f>
        <v xml:space="preserve">UND </v>
      </c>
      <c r="E5" s="18">
        <f>'APÊNDICE II-MEMÓRIA DE CÁLCULO'!E6</f>
        <v>2</v>
      </c>
      <c r="F5" s="19">
        <f>'APÊNDICE III - MAPA DE PREÇOS'!H5</f>
        <v>18964.77</v>
      </c>
      <c r="G5" s="19">
        <f t="shared" si="0"/>
        <v>37929.54</v>
      </c>
    </row>
    <row r="6" spans="1:7" ht="60" x14ac:dyDescent="0.25">
      <c r="A6" s="16">
        <f>'APÊNDICE II-MEMÓRIA DE CÁLCULO'!A7</f>
        <v>3</v>
      </c>
      <c r="B6" s="17">
        <f>'APÊNDICE II-MEMÓRIA DE CÁLCULO'!B7</f>
        <v>16286</v>
      </c>
      <c r="C6" s="59" t="str">
        <f>'APÊNDICE II-MEMÓRIA DE CÁLCULO'!C7</f>
        <v xml:space="preserve">Compressor de ar odontológico 50 litros. Totalmente isento de óleo. Com tratamento interno e externo antioxidante (pintura eletrostática). Com aberturas laterais, para futuras inspeções. Modelo de alto torque, com grande rendimento. Possui componentes internos confeccionados em cerâmica. Pressostato com chave geral liga/desliga. Válvula de segurança. Dispositivo de alívio do excesso de pressão. Capacidade de 24 litros. Nível de ruído 58db.Cor Branco. </v>
      </c>
      <c r="D6" s="17" t="str">
        <f>'APÊNDICE II-MEMÓRIA DE CÁLCULO'!D7</f>
        <v xml:space="preserve">UND </v>
      </c>
      <c r="E6" s="18">
        <f>'APÊNDICE II-MEMÓRIA DE CÁLCULO'!E7</f>
        <v>4</v>
      </c>
      <c r="F6" s="19">
        <f>'APÊNDICE III - MAPA DE PREÇOS'!H6</f>
        <v>2486.92</v>
      </c>
      <c r="G6" s="19">
        <f t="shared" ref="G6:G19" si="1">E6*F6</f>
        <v>9947.68</v>
      </c>
    </row>
    <row r="7" spans="1:7" ht="60" x14ac:dyDescent="0.25">
      <c r="A7" s="16">
        <f>'APÊNDICE II-MEMÓRIA DE CÁLCULO'!A8</f>
        <v>4</v>
      </c>
      <c r="B7" s="17">
        <f>'APÊNDICE II-MEMÓRIA DE CÁLCULO'!B8</f>
        <v>18920</v>
      </c>
      <c r="C7" s="59" t="str">
        <f>'APÊNDICE II-MEMÓRIA DE CÁLCULO'!C8</f>
        <v>Mocho odontológico. Com estofamento em espuma injetada revestido com PVC expandido sem costura para facilitar a limpeza e desinfecção, Acabamento liso com cantos arredondados. Com cinco rodízios duplos que proporcionam estabilidade e ajuste de altura. Largura 430 mm; Comprimento 440/480 mm; Altura do assento 410/500 mm; Altura do encosto 420 mm; Capacidade de carga 135 kg. Sistema de elevação pistão a gás através de alavanca lateral.</v>
      </c>
      <c r="D7" s="17" t="str">
        <f>'APÊNDICE II-MEMÓRIA DE CÁLCULO'!D8</f>
        <v xml:space="preserve">UND </v>
      </c>
      <c r="E7" s="18">
        <f>'APÊNDICE II-MEMÓRIA DE CÁLCULO'!E8</f>
        <v>5</v>
      </c>
      <c r="F7" s="19">
        <f>'APÊNDICE III - MAPA DE PREÇOS'!H7</f>
        <v>360.96</v>
      </c>
      <c r="G7" s="19">
        <f t="shared" si="1"/>
        <v>1804.8</v>
      </c>
    </row>
    <row r="8" spans="1:7" ht="135" x14ac:dyDescent="0.25">
      <c r="A8" s="16">
        <f>'APÊNDICE II-MEMÓRIA DE CÁLCULO'!A9</f>
        <v>5</v>
      </c>
      <c r="B8" s="17">
        <f>'APÊNDICE II-MEMÓRIA DE CÁLCULO'!B9</f>
        <v>18921</v>
      </c>
      <c r="C8" s="59" t="str">
        <f>'APÊNDICE II-MEMÓRIA DE CÁLCULO'!C9</f>
        <v>Fotopolimerizador LED. Sem fio. Acompanhando 1 ponteira de fibra ótica coerente + 1 ponteira para clareamento  de  até  3  dentes.  Com  luz  fria  (azul) gerada por LED de alta potência (1250 mW/cm2). Tempos  de  aplicação  disponíveis:  5,  10  e  20 segundos.Bivolt automático, podendo serutilizado em  tensões  de  alimentação  entre  100Ve240V (50/60Hz).  Com  desligamento  automático  ao  final do  tempo  solicitado.  Corpo  da  caneta  constituído em  ABS.  Radiômetro  interno  automático.  Mantém estabilizada   a   potência   de   luz.   Peça   de   mão anatômica  para  melhor  manuseio.  Ponteira  em Fibra  Ótica.  Ponteiras  condutoras  da  luz  com  giro de 360º. Modo de uso: Rampa.Comprimento     sem     a     ponteira:     16,5     cm.Frequência: 50/60 Hz.Peso da peça de mão: 0,100 Kg.Peso Bruto: 0,300 Kg.Comprimento    de    onda:    420    a    480    nm.Emissor de luz: Led (light emiting diode)? Luz Azul. Bateria:  3,7V  1400  mA.  Potência  de  luz:  1250 mW/cm².Modo de Uso: Rampa –Potência gradual crescente nos primeiros 5 segundos, permanecendo   logo   após   com   sua   potência máxima.</v>
      </c>
      <c r="D8" s="17" t="str">
        <f>'APÊNDICE II-MEMÓRIA DE CÁLCULO'!D9</f>
        <v xml:space="preserve">UND </v>
      </c>
      <c r="E8" s="18">
        <f>'APÊNDICE II-MEMÓRIA DE CÁLCULO'!E9</f>
        <v>6</v>
      </c>
      <c r="F8" s="19">
        <f>'APÊNDICE III - MAPA DE PREÇOS'!H8</f>
        <v>494.96</v>
      </c>
      <c r="G8" s="19">
        <f t="shared" si="1"/>
        <v>2969.7599999999998</v>
      </c>
    </row>
    <row r="9" spans="1:7" x14ac:dyDescent="0.25">
      <c r="A9" s="16">
        <f>'APÊNDICE II-MEMÓRIA DE CÁLCULO'!A10</f>
        <v>6</v>
      </c>
      <c r="B9" s="17">
        <f>'APÊNDICE II-MEMÓRIA DE CÁLCULO'!B10</f>
        <v>18922</v>
      </c>
      <c r="C9" s="59" t="str">
        <f>'APÊNDICE II-MEMÓRIA DE CÁLCULO'!C10</f>
        <v>Câmara escura para revelação de radiografia odontológica com 3 recipiente para revelação. Cor Preta.</v>
      </c>
      <c r="D9" s="17" t="str">
        <f>'APÊNDICE II-MEMÓRIA DE CÁLCULO'!D10</f>
        <v xml:space="preserve">UND </v>
      </c>
      <c r="E9" s="18">
        <f>'APÊNDICE II-MEMÓRIA DE CÁLCULO'!E10</f>
        <v>3</v>
      </c>
      <c r="F9" s="19">
        <f>'APÊNDICE III - MAPA DE PREÇOS'!H9</f>
        <v>251.3</v>
      </c>
      <c r="G9" s="19">
        <f t="shared" si="1"/>
        <v>753.90000000000009</v>
      </c>
    </row>
    <row r="10" spans="1:7" ht="75" x14ac:dyDescent="0.25">
      <c r="A10" s="16">
        <f>'APÊNDICE II-MEMÓRIA DE CÁLCULO'!A11</f>
        <v>7</v>
      </c>
      <c r="B10" s="17">
        <f>'APÊNDICE II-MEMÓRIA DE CÁLCULO'!B11</f>
        <v>18923</v>
      </c>
      <c r="C10" s="59" t="str">
        <f>'APÊNDICE II-MEMÓRIA DE CÁLCULO'!C11</f>
        <v xml:space="preserve">Seladora Odontológica confeccionada em aço carbono. Com guilhotina. Com sistema para aquecimento com resistência blindada. Pintura epóxi eletrostática na cor branca. Área para selagem: 31cm.Largura para selagem: 13mm.Tensão de alimentação (voltagem): bivolt (110/200 V) automático. Frequência: 50/60 Hz. Potência máxima: 100 W. Medidas: Altura: 120mm, Largura: 80mm, Profundidade: 450mm.
</v>
      </c>
      <c r="D10" s="17" t="str">
        <f>'APÊNDICE II-MEMÓRIA DE CÁLCULO'!D11</f>
        <v xml:space="preserve">UND </v>
      </c>
      <c r="E10" s="18">
        <f>'APÊNDICE II-MEMÓRIA DE CÁLCULO'!E11</f>
        <v>8</v>
      </c>
      <c r="F10" s="19">
        <f>'APÊNDICE III - MAPA DE PREÇOS'!H10</f>
        <v>587</v>
      </c>
      <c r="G10" s="19">
        <f t="shared" si="1"/>
        <v>4696</v>
      </c>
    </row>
    <row r="11" spans="1:7" ht="135" x14ac:dyDescent="0.25">
      <c r="A11" s="16">
        <f>'APÊNDICE II-MEMÓRIA DE CÁLCULO'!A12</f>
        <v>8</v>
      </c>
      <c r="B11" s="17">
        <f>'APÊNDICE II-MEMÓRIA DE CÁLCULO'!B12</f>
        <v>4206</v>
      </c>
      <c r="C11" s="59" t="str">
        <f>'APÊNDICE II-MEMÓRIA DE CÁLCULO'!C12</f>
        <v xml:space="preserve">Raio X com coluna móvel para radiografias intrabucais.
Apresentação: Braços articulados confeccionados em aço. Base totalmente construída em ferro fundido, para maior estabilidade no deslocamento do aparelho, rodas confeccionadas em acrílico de alta resistência, com freio para travamento. Painel de comando com display e sistema de comando digital com controle de tempo centesimal, que permite a seleção do tempo de exposição para uso em película (filme) e sensor. Comprimento do fio 5m. Dimensões: Altura: 1,3m. Braço: 1,13m digital.  Alcance horizontal de 1104 mm e vertical até 620 mm. Mecanicamente balanceados através de molas que compensam o peso do aparelho. Ponto focal de 0,8 x 0,8mm proporciona maior nitidez e detalhe. Potência: 1,20kVA.Potência/Cabeçote: 70kVP.Amperagem/Cabeçote: 8mA. Com voltagem 220v.
</v>
      </c>
      <c r="D11" s="17" t="str">
        <f>'APÊNDICE II-MEMÓRIA DE CÁLCULO'!D12</f>
        <v xml:space="preserve">UND </v>
      </c>
      <c r="E11" s="18">
        <f>'APÊNDICE II-MEMÓRIA DE CÁLCULO'!E12</f>
        <v>3</v>
      </c>
      <c r="F11" s="19">
        <f>'APÊNDICE III - MAPA DE PREÇOS'!H11</f>
        <v>7767.12</v>
      </c>
      <c r="G11" s="19">
        <f t="shared" si="1"/>
        <v>23301.360000000001</v>
      </c>
    </row>
    <row r="12" spans="1:7" ht="45" x14ac:dyDescent="0.25">
      <c r="A12" s="16">
        <f>'APÊNDICE II-MEMÓRIA DE CÁLCULO'!A13</f>
        <v>9</v>
      </c>
      <c r="B12" s="17">
        <f>'APÊNDICE II-MEMÓRIA DE CÁLCULO'!B13</f>
        <v>18924</v>
      </c>
      <c r="C12" s="59" t="str">
        <f>'APÊNDICE II-MEMÓRIA DE CÁLCULO'!C13</f>
        <v>Cavitador Sônico para remoção de cálculo dental. Peça com baixo ruido, autoclavável, com conexão pela alta rotação da cadeira odontológica, conexão Borden (2 furos), com sistema de refrigeração constante. Embalagem contendo 3 pontas (1 Universal, 1Pério e 1 Sickle) + Chave Extratora. Frequênciade 2.300 a 8.000 hz. Cor preta.</v>
      </c>
      <c r="D12" s="17" t="str">
        <f>'APÊNDICE II-MEMÓRIA DE CÁLCULO'!D13</f>
        <v xml:space="preserve">UND </v>
      </c>
      <c r="E12" s="18">
        <f>'APÊNDICE II-MEMÓRIA DE CÁLCULO'!E13</f>
        <v>5</v>
      </c>
      <c r="F12" s="19">
        <f>'APÊNDICE III - MAPA DE PREÇOS'!H12</f>
        <v>949.91</v>
      </c>
      <c r="G12" s="19">
        <f t="shared" si="1"/>
        <v>4749.55</v>
      </c>
    </row>
    <row r="13" spans="1:7" ht="270" x14ac:dyDescent="0.25">
      <c r="A13" s="16">
        <f>'APÊNDICE II-MEMÓRIA DE CÁLCULO'!A14</f>
        <v>10</v>
      </c>
      <c r="B13" s="17">
        <f>'APÊNDICE II-MEMÓRIA DE CÁLCULO'!B14</f>
        <v>18514</v>
      </c>
      <c r="C13" s="59" t="str">
        <f>'APÊNDICE II-MEMÓRIA DE CÁLCULO'!C14</f>
        <v xml:space="preserve">Câmera Intraoral de Alta Resolução sem Fio, com monitor 17’. Câmera possuindo um sensor de imagem de alta definição de 1/4”. O monitor de 17”com resolução de alta definição de 1280x1024 pixels. Com porta USB completa. Os botões da câmera com funções de captura e reprodução. Possuindo foco, zoom e controle de intensidade de luz de forma automáticos.
Suporte de entrada: USB, VGA, HDMI e AV. Com transmissor e receptor sem fio de quatro canais com protocolo de transmissão sem fio de 5,8 GHz. Com formato de reprodução de mídia que inclui: vídeo MP4 e imagens JPG.
Ajustes no monitor incluem: Contraste, brilho e cor. O monitor com o painel frontal de vidro temperado. Idiomas de configuração do monitor: português. 
Integração do monitor LCD diretamente com a câmera intraoral sem necessidade de instalação de software ou cabos especiais. Com transmissor Wi-Fi permite que as imagens sejam exibidas no monitor e em computadores remotos de modo simultâneo para fácil consulta, transferência e gerenciamento das imagens. Tensão de alimentação da Fonte da Câmera e da Fonte da Bateria.
110V e 220V (Bivolt automático). Tensão de saída da fonte: 12v e 4,0 A.  Dimensões do produto embalado: 470 x 140 x 550 mm (C x L x A). Resolução do monitor: 1280 x 1024 pixels. Configuração de imagem: Sistema PAL / NTSC. Faixa de temperatura adequada de trabalho: 20 a 60 °C. Iluminação da câmera: 6 LEDs. Alcance da câmera para módulo (sem bateria): 10 m. Acompanhando  suporte para instalação do monitor da marca correspondente, articulável, com ajuste do monitor na posição horizontal e vertical, suporta até 5kg, para monitores LDC de 15 até 23 polegadas, resistente a impacto e não enferruja, material: metal, cor do corpo: branco, tipo de pintura: pintura epóxi, fixação do Monitor LCD: padrão VESA, peso do Produto Embalado: 1,7 Kg.
</v>
      </c>
      <c r="D13" s="17" t="str">
        <f>'APÊNDICE II-MEMÓRIA DE CÁLCULO'!D14</f>
        <v xml:space="preserve">UND </v>
      </c>
      <c r="E13" s="18">
        <f>'APÊNDICE II-MEMÓRIA DE CÁLCULO'!E14</f>
        <v>2</v>
      </c>
      <c r="F13" s="19">
        <f>'APÊNDICE III - MAPA DE PREÇOS'!H13</f>
        <v>2990</v>
      </c>
      <c r="G13" s="19">
        <f t="shared" si="1"/>
        <v>5980</v>
      </c>
    </row>
    <row r="14" spans="1:7" ht="60" x14ac:dyDescent="0.25">
      <c r="A14" s="16">
        <f>'APÊNDICE II-MEMÓRIA DE CÁLCULO'!A15</f>
        <v>11</v>
      </c>
      <c r="B14" s="17">
        <f>'APÊNDICE II-MEMÓRIA DE CÁLCULO'!B15</f>
        <v>4210</v>
      </c>
      <c r="C14" s="59" t="str">
        <f>'APÊNDICE II-MEMÓRIA DE CÁLCULO'!C15</f>
        <v xml:space="preserve">Suporte para Seladora e Rolo para Esterilização. Indicado para apoiar seladora e rolo de  papel  grau  cirúrgico  com  área  de  500mm  para acomodar rolos de papel grau cirúrgico.Resistente, confeccionado  em  aço  carbono  com  pintura  epóxi (eletrostática) na cor branca.Fixação à parede.Fácil instalação.Dimensões:520mm  x  170mm  x  510mm.  (A  x  L  x C).
</v>
      </c>
      <c r="D14" s="17" t="str">
        <f>'APÊNDICE II-MEMÓRIA DE CÁLCULO'!D15</f>
        <v xml:space="preserve">UND </v>
      </c>
      <c r="E14" s="18">
        <f>'APÊNDICE II-MEMÓRIA DE CÁLCULO'!E15</f>
        <v>6</v>
      </c>
      <c r="F14" s="19">
        <f>'APÊNDICE III - MAPA DE PREÇOS'!H14</f>
        <v>419.9</v>
      </c>
      <c r="G14" s="19">
        <f t="shared" si="1"/>
        <v>2519.3999999999996</v>
      </c>
    </row>
    <row r="15" spans="1:7" ht="78.75" customHeight="1" x14ac:dyDescent="0.25">
      <c r="A15" s="16">
        <f>'APÊNDICE II-MEMÓRIA DE CÁLCULO'!A16</f>
        <v>12</v>
      </c>
      <c r="B15" s="17">
        <f>'APÊNDICE II-MEMÓRIA DE CÁLCULO'!B16</f>
        <v>4211</v>
      </c>
      <c r="C15" s="59" t="str">
        <f>'APÊNDICE II-MEMÓRIA DE CÁLCULO'!C16</f>
        <v>Macromodelo Tamanho Grande Simulando Cárie, representando 4 dentes molares, demonstrando a evolução da cárie, 1 dente hígido, 1 dente com cárie em esmalte, 1 dente com cárie em dentina e 1 dente com exposição pulpar. Dimensões: ALT: 6,5cm X COMP: 16,5cm X LARG: 4cm. Observações: uso para fins educativos.</v>
      </c>
      <c r="D15" s="17" t="str">
        <f>'APÊNDICE II-MEMÓRIA DE CÁLCULO'!D16</f>
        <v xml:space="preserve">UND </v>
      </c>
      <c r="E15" s="18">
        <f>'APÊNDICE II-MEMÓRIA DE CÁLCULO'!E16</f>
        <v>3</v>
      </c>
      <c r="F15" s="19">
        <f>'APÊNDICE III - MAPA DE PREÇOS'!H15</f>
        <v>112</v>
      </c>
      <c r="G15" s="19">
        <f t="shared" si="1"/>
        <v>336</v>
      </c>
    </row>
    <row r="16" spans="1:7" ht="53.25" customHeight="1" x14ac:dyDescent="0.25">
      <c r="A16" s="16">
        <f>'APÊNDICE II-MEMÓRIA DE CÁLCULO'!A17</f>
        <v>13</v>
      </c>
      <c r="B16" s="17">
        <f>'APÊNDICE II-MEMÓRIA DE CÁLCULO'!B17</f>
        <v>4212</v>
      </c>
      <c r="C16" s="59" t="str">
        <f>'APÊNDICE II-MEMÓRIA DE CÁLCULO'!C17</f>
        <v>Macromodelo Tamanho Grande Arcada Dentária, simulando arcada dentária com 32 dentes + escovão (simulando escova de dente). Dimensões: 8,5 cm x 9cm. Observações: uso para fins educativos</v>
      </c>
      <c r="D16" s="17" t="str">
        <f>'APÊNDICE II-MEMÓRIA DE CÁLCULO'!D17</f>
        <v xml:space="preserve">UND </v>
      </c>
      <c r="E16" s="18">
        <f>'APÊNDICE II-MEMÓRIA DE CÁLCULO'!E17</f>
        <v>3</v>
      </c>
      <c r="F16" s="19">
        <f>'APÊNDICE III - MAPA DE PREÇOS'!H16</f>
        <v>375</v>
      </c>
      <c r="G16" s="19">
        <f t="shared" si="1"/>
        <v>1125</v>
      </c>
    </row>
    <row r="17" spans="1:7" ht="74.25" customHeight="1" x14ac:dyDescent="0.25">
      <c r="A17" s="16">
        <f>'APÊNDICE II-MEMÓRIA DE CÁLCULO'!A18</f>
        <v>14</v>
      </c>
      <c r="B17" s="17">
        <f>'APÊNDICE II-MEMÓRIA DE CÁLCULO'!B18</f>
        <v>4213</v>
      </c>
      <c r="C17" s="59" t="str">
        <f>'APÊNDICE II-MEMÓRIA DE CÁLCULO'!C18</f>
        <v>Macromodelo Tamanho Grande Doença Periodontal, simulando a evolução da doença periodontal, 3 peças demonstrando os estágios 1, 2 e 3 da doença periodontal. Dimensões: 6cm X 4cm. Observações: uso para fins educativos</v>
      </c>
      <c r="D17" s="17" t="str">
        <f>'APÊNDICE II-MEMÓRIA DE CÁLCULO'!D18</f>
        <v xml:space="preserve">UND </v>
      </c>
      <c r="E17" s="18">
        <f>'APÊNDICE II-MEMÓRIA DE CÁLCULO'!E18</f>
        <v>3</v>
      </c>
      <c r="F17" s="19">
        <f>'APÊNDICE III - MAPA DE PREÇOS'!H17</f>
        <v>202.95</v>
      </c>
      <c r="G17" s="19">
        <f t="shared" si="1"/>
        <v>608.84999999999991</v>
      </c>
    </row>
    <row r="18" spans="1:7" ht="150" x14ac:dyDescent="0.25">
      <c r="A18" s="16">
        <f>'APÊNDICE II-MEMÓRIA DE CÁLCULO'!A19</f>
        <v>15</v>
      </c>
      <c r="B18" s="17">
        <f>'APÊNDICE II-MEMÓRIA DE CÁLCULO'!B19</f>
        <v>3268</v>
      </c>
      <c r="C18" s="59" t="str">
        <f>'APÊNDICE II-MEMÓRIA DE CÁLCULO'!C19</f>
        <v>Consultório odontológico portátil - modelo maleta, com gabinete revestido externamente por fibra de vidro, com rodas para deslocamento, com estrutura de suporte contra choques, alças galvanizadas e retratáveis, resistente ao transporte e deslocamento, compressor embutido na maleta, com mangueira de expurgo, refrigerado a ar e isento de óleo, baixo nível de ruído. Fácil manuseio e leve. Dimensão aproximada: 80 cm de altura; 30 cm de largura; 45 cm de profundidade. Peso aproximado: 25 kilos. Equipo: 01 seringa tríplice, 02 terminais com spray para alta rotação, 01 terminal para baixa rotação, 01 sugador de saliva, 01 reservatório de água, 01 pedal de acionamento. Personalização da maleta com logomarca da Prefeitura Municipal de Toritama. Cadeira: Banqueta: banqueta dobrável com alça no assento para facilitar o transporte, estrutura em aço com pintura na cor branca, peso suportado até 80 kg, fabricada em aço, com assento plástico na cor branca. Dimensões aproximadas (c x a x l): 29 x 57 x 30 cm (aberta) e (c x l) 73 x 33 cm (fechado). Tensão de alimentação preferencialmente bivolt, caso não seja possível que seja 220v. Com garantia mínima 36 meses.</v>
      </c>
      <c r="D18" s="17" t="str">
        <f>'APÊNDICE II-MEMÓRIA DE CÁLCULO'!D19</f>
        <v xml:space="preserve">UND </v>
      </c>
      <c r="E18" s="18">
        <f>'APÊNDICE II-MEMÓRIA DE CÁLCULO'!E19</f>
        <v>2</v>
      </c>
      <c r="F18" s="19">
        <f>'APÊNDICE III - MAPA DE PREÇOS'!H18</f>
        <v>9998.17</v>
      </c>
      <c r="G18" s="19">
        <f t="shared" si="1"/>
        <v>19996.34</v>
      </c>
    </row>
    <row r="19" spans="1:7" ht="75" x14ac:dyDescent="0.25">
      <c r="A19" s="16">
        <f>'APÊNDICE II-MEMÓRIA DE CÁLCULO'!A20</f>
        <v>16</v>
      </c>
      <c r="B19" s="17">
        <f>'APÊNDICE II-MEMÓRIA DE CÁLCULO'!B20</f>
        <v>16287</v>
      </c>
      <c r="C19" s="59" t="str">
        <f>'APÊNDICE II-MEMÓRIA DE CÁLCULO'!C20</f>
        <v>Sensor radiográfico digital- Sensor de radiografia digital intra-oral direto, composto de: chip CMOS, placa de fibra ótica, área externa 30x44mm, área ativa de 26x36,5mm, 25 pares de linha por milímetro quadrado, cabo USB de 3,0 metros que permite troca em caso de avaria. Acompanhando kit de posicionadores completo com 4 peças (1 anterior, 2 posteriores e 1 interproximal), software para captura e edição de imagens com número ilimitado de licenças. Assistência técnica autorizada do fabricante em território estadual nos produtos de imagem da respectiva marca vencedora.</v>
      </c>
      <c r="D19" s="17" t="str">
        <f>'APÊNDICE II-MEMÓRIA DE CÁLCULO'!D20</f>
        <v xml:space="preserve">UND </v>
      </c>
      <c r="E19" s="18">
        <f>'APÊNDICE II-MEMÓRIA DE CÁLCULO'!E20</f>
        <v>15</v>
      </c>
      <c r="F19" s="19">
        <f>'APÊNDICE III - MAPA DE PREÇOS'!H19</f>
        <v>9990</v>
      </c>
      <c r="G19" s="19">
        <f t="shared" si="1"/>
        <v>149850</v>
      </c>
    </row>
    <row r="20" spans="1:7" ht="409.5" x14ac:dyDescent="0.25">
      <c r="A20" s="16">
        <f>'APÊNDICE II-MEMÓRIA DE CÁLCULO'!A21</f>
        <v>17</v>
      </c>
      <c r="B20" s="17">
        <f>'APÊNDICE II-MEMÓRIA DE CÁLCULO'!B21</f>
        <v>11647</v>
      </c>
      <c r="C20" s="59" t="str">
        <f>'APÊNDICE II-MEMÓRIA DE CÁLCULO'!C21</f>
        <v>Ultrassom odontológico com jato de bicarbonato- Ultrassom portátil tipo parelho conjugado de ultrassom piezoelétrico e jato de bicarbonato de sódio para com tecnologia piezelétrica destinado para prática clínica endodôntica e cirúrgica com recipiente de líquido recarregável. Aplicação para remoção do biofilme mineralizado e não mineralizado, selecionado através do teclado de membrana no painel com função para uso na periodontia, na dentística e na endodontia, com opção de regulagem e seleção do modo, potência em tempo real e volume do fluxo irrigante do líquido e da configuração da potência em display digital. Sistema de remoção do biofilme não mineralizado selecionado através do teclado de membrana no painel. Corpo confeccionado em ABS com design moderno. Com circuito eletrônico localizado atrás do painel frontal, que isola dos demais componentes do aparelho, preservando sua vida útil; com estabilizador de frequência, não permite que as oscilações comuns da rede elétrica interfiram no padrão de vibração ultrassônica do equipamento. Painel em display digital com controles do sistema ergonomicamente desenhados facilita a visualização e manuseio dos comandos do aparelho, com display indicativo de qual função está acionada – ultrassom Perio, ultrassom Endo, ultrassom dentística (Geral), qual modo ultrassom ou jato de bicarbonato e qual potência está habilitada. Teclados tipo membrana seletora das funções, modo e potencia e configuração da vazão do líquido irrigante. Peça de mão do ultrassom leve e de formato anatômico com luz LED. Transdutor cerâmico piezoelétrico com quatro pastilhas de cerâmicas montadas intermitentes uma a outra, que trabalham sob altíssima pressão, gerando vibrações ultrassônicas entre 24 a 32 kHz com a mesma amplitude e frequência. Potência do ultra-som com 0 a 70W. Capa protetora do transdutor, removível e esterilizável em autoclave até 135º C, elimina a contaminação cruzada e não submete o transdutor à autoclavagem, preservando sua vida útil, pois é sabido que esterilizações frequentes do transdutor cerâmico comprometem seu rendimento. Ponta ativa do instrumento com movimento linear antero posterior longitudinal ao cabo com amplitude variável, dependendo da potência, de 0,05mm a 0,1mm. Acompanha três tips para remoção do cálculo – 02 Perio Sub e 01 Perio Supra - e chave para instalação dos tips contendo um anel de borracha resistente, todos esterilizáveis em autoclave. Peça de mão do jato de bicarbonato removível e esterilizável em autoclave. Iluminação interna natural do reservatório externo de Bicarbonato, facilitando a visualização do volume de bicarbonato sem a necessidade de retirar a tampa. Confeccionado em ABS, rígido e resistente à abrasão e com tampa transparente confeccionada em policarbonato permite verificar a quantidade de pó no interior do reservatório e se turbilhonamento está sendo feito com eficiência e sistema de travamento de rosca. Filtro de ar com saída para o dreno na parte inferior da caixa do aparelho para drenagem da umidade do ar elimina possíveis partículas sólidas retidas no filtro. Pedal único de acionamento para ultrassom e jato de bicarbonato de sódio, formato com acionamento de qualquer ângulo.Mangueiras lisas, leves e flexíveis, de fácil desinfecção e ausência de tensão nas mãos do operador.Fonte de energia: Tensão 100 - 240 VAC / 50-60Hz 30 VDC.</v>
      </c>
      <c r="D20" s="17" t="str">
        <f>'APÊNDICE II-MEMÓRIA DE CÁLCULO'!D21</f>
        <v xml:space="preserve">UND </v>
      </c>
      <c r="E20" s="18">
        <f>'APÊNDICE II-MEMÓRIA DE CÁLCULO'!E21</f>
        <v>5</v>
      </c>
      <c r="F20" s="19">
        <f>'APÊNDICE III - MAPA DE PREÇOS'!H20</f>
        <v>4008.24</v>
      </c>
      <c r="G20" s="19">
        <f t="shared" ref="G20:G23" si="2">E20*F20</f>
        <v>20041.199999999997</v>
      </c>
    </row>
    <row r="21" spans="1:7" ht="120" x14ac:dyDescent="0.25">
      <c r="A21" s="16">
        <f>'APÊNDICE II-MEMÓRIA DE CÁLCULO'!A22</f>
        <v>18</v>
      </c>
      <c r="B21" s="17">
        <f>'APÊNDICE II-MEMÓRIA DE CÁLCULO'!B22</f>
        <v>16288</v>
      </c>
      <c r="C21" s="59" t="str">
        <f>'APÊNDICE II-MEMÓRIA DE CÁLCULO'!C22</f>
        <v xml:space="preserve">Amalgamador Odontológico. Com tampa de proteção em acrílico transparente de alto impacto. Temporizador eletrônico digital até 99 segundos - Bivolt automático nas voltagens – 127/220V.Seleção de baixa e alta velocidade. Corpo injetado em ABS. Grande amplitude e frequência da haste, em forma de oito. Biela de transmissão com rolamento de dupla blindagem. Sistema de amortecedores, anulando as vibrações transmitidas pela frequência da haste. Silencioso e de fácil limpeza. Temporizador eletrônico digital microprocessado.
Bivolt 127V / 220V – Automático. Frequência do Motor: 50/60 Hz. Potência do Motor: 35 Temporizador Eletrônico: 1 a 99 segundos. Potência de Entrada: 72 VA Consumo: 0,55A (127V) / 0,30A (220V).
</v>
      </c>
      <c r="D21" s="17" t="str">
        <f>'APÊNDICE II-MEMÓRIA DE CÁLCULO'!D22</f>
        <v xml:space="preserve">UND </v>
      </c>
      <c r="E21" s="18">
        <f>'APÊNDICE II-MEMÓRIA DE CÁLCULO'!E22</f>
        <v>2</v>
      </c>
      <c r="F21" s="19">
        <f>'APÊNDICE III - MAPA DE PREÇOS'!H21</f>
        <v>1463.22</v>
      </c>
      <c r="G21" s="19">
        <f t="shared" si="2"/>
        <v>2926.44</v>
      </c>
    </row>
    <row r="22" spans="1:7" ht="163.5" customHeight="1" x14ac:dyDescent="0.25">
      <c r="A22" s="16">
        <f>'APÊNDICE II-MEMÓRIA DE CÁLCULO'!A23</f>
        <v>19</v>
      </c>
      <c r="B22" s="17">
        <f>'APÊNDICE II-MEMÓRIA DE CÁLCULO'!B23</f>
        <v>16289</v>
      </c>
      <c r="C22" s="59" t="str">
        <f>'APÊNDICE II-MEMÓRIA DE CÁLCULO'!C23</f>
        <v>Equipamento de sedação inalatória de bancada com reguladores de pressão (O2+ NO2), 02 mangueiras (O2 + NO2), 01 suporte carrinho para equipamento e cilindro. Características: Bloco de rotâmetros; Pedestal móvel; Mangueira de oxigênio; Mangueira de N2O;Capa de proteção para entrada de O2; Capa de proteção para entrada de N2O; Circuito respiratório com dois tubos de silicone; Presilha para tubos; Balão de 3 litros; Válvula antipoluição com botão de vácuo; Máscara nasal odontológica de silicone pequena; Máscara nasal odontológica de silicone média;Máscara nasal odontológica de silicone grande; Válvula expiratória; Cilindro de O2 com regulador de pressão; Cilindro de N2O com regulador de pressão; Base móvel para cilindro de O2 e N2O; Dispositivo antipoluição com medidor de exaustão; Oxímetro de pulso; Analisador de oxigênio; Aparelho de pressão arterial e alarmes de O2 e N2O.</v>
      </c>
      <c r="D22" s="17" t="str">
        <f>'APÊNDICE II-MEMÓRIA DE CÁLCULO'!D23</f>
        <v xml:space="preserve">UND </v>
      </c>
      <c r="E22" s="18">
        <f>'APÊNDICE II-MEMÓRIA DE CÁLCULO'!E23</f>
        <v>2</v>
      </c>
      <c r="F22" s="19">
        <f>'APÊNDICE III - MAPA DE PREÇOS'!H22</f>
        <v>12424.01</v>
      </c>
      <c r="G22" s="19">
        <f t="shared" si="2"/>
        <v>24848.02</v>
      </c>
    </row>
    <row r="23" spans="1:7" ht="158.25" customHeight="1" x14ac:dyDescent="0.25">
      <c r="A23" s="16">
        <f>'APÊNDICE II-MEMÓRIA DE CÁLCULO'!A24</f>
        <v>20</v>
      </c>
      <c r="B23" s="17">
        <f>'APÊNDICE II-MEMÓRIA DE CÁLCULO'!B24</f>
        <v>10671</v>
      </c>
      <c r="C23" s="59" t="str">
        <f>'APÊNDICE II-MEMÓRIA DE CÁLCULO'!C24</f>
        <v>Mesa de Mayo- Base fabricada em Aço SAE 1020, tubo redondo Ø 3/4" x 0,90 mm de espessura, sistema telescópico de elevação, fabricado em Aço SAE 1020, tubo redondo Ø 5/8" x 0,90mm de espessura, com reforços em Aço SAE 1020 tubo redondo Ø 3/8" x 0,90mm de espessura. Apio da bandeja fabricado em SAE 1020 tubo redondo Ø 3/8" x 0,90mm de espessura. Apoios 03 Rodízios giratórios de Ø 3". Bandeja fabricada em aço inoxidável e medindo C43xL30,5. Acabamento com pintura eletrostática (pó) secagem em estufa e/ou tratamento antiferruginoso. Haste de regulagem de altura e apoio da bandeja zinco. Elevação com regulagem de altura através de manípulo lateral. Dimensões comprimento da base 505mm, largura da base 500mm, altura mínima 796mm, altura máxima 1136mm. Carga estática de 15kg. Peso 2,7kg.</v>
      </c>
      <c r="D23" s="17" t="str">
        <f>'APÊNDICE II-MEMÓRIA DE CÁLCULO'!D24</f>
        <v xml:space="preserve">UND </v>
      </c>
      <c r="E23" s="18">
        <f>'APÊNDICE II-MEMÓRIA DE CÁLCULO'!E24</f>
        <v>24</v>
      </c>
      <c r="F23" s="19">
        <f>'APÊNDICE III - MAPA DE PREÇOS'!H23</f>
        <v>666.45</v>
      </c>
      <c r="G23" s="19">
        <f t="shared" si="2"/>
        <v>15994.800000000001</v>
      </c>
    </row>
    <row r="24" spans="1:7" x14ac:dyDescent="0.25">
      <c r="A24" s="62" t="s">
        <v>8</v>
      </c>
      <c r="B24" s="62"/>
      <c r="C24" s="62"/>
      <c r="D24" s="62"/>
      <c r="E24" s="62"/>
      <c r="F24" s="63">
        <f>SUM(G4:G23)</f>
        <v>352578.64</v>
      </c>
      <c r="G24" s="63"/>
    </row>
    <row r="25" spans="1:7" ht="36.75" customHeight="1" x14ac:dyDescent="0.25"/>
    <row r="29" spans="1:7" ht="39" customHeight="1" x14ac:dyDescent="0.25"/>
    <row r="30" spans="1:7" ht="39" customHeight="1" x14ac:dyDescent="0.25"/>
    <row r="37" ht="56.25" customHeight="1" x14ac:dyDescent="0.25"/>
    <row r="53" ht="183" customHeight="1" x14ac:dyDescent="0.25"/>
    <row r="69" ht="16.5" customHeight="1" x14ac:dyDescent="0.25"/>
    <row r="82" ht="16.5" customHeight="1" x14ac:dyDescent="0.25"/>
  </sheetData>
  <mergeCells count="4">
    <mergeCell ref="A24:E24"/>
    <mergeCell ref="F24:G24"/>
    <mergeCell ref="A1:G1"/>
    <mergeCell ref="A2:G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5"/>
  <sheetViews>
    <sheetView topLeftCell="A23" zoomScale="90" zoomScaleNormal="90" workbookViewId="0">
      <selection activeCell="E24" sqref="E24"/>
    </sheetView>
  </sheetViews>
  <sheetFormatPr defaultColWidth="9.140625" defaultRowHeight="15" x14ac:dyDescent="0.25"/>
  <cols>
    <col min="1" max="1" width="9.42578125" style="1" customWidth="1"/>
    <col min="2" max="2" width="11.85546875" style="8" customWidth="1"/>
    <col min="3" max="3" width="86.5703125" style="7" bestFit="1" customWidth="1"/>
    <col min="4" max="4" width="12.85546875" style="8" customWidth="1"/>
    <col min="5" max="5" width="17" style="5" customWidth="1"/>
    <col min="6" max="6" width="12.28515625" style="1" customWidth="1"/>
    <col min="7" max="16384" width="9.140625" style="1"/>
  </cols>
  <sheetData>
    <row r="1" spans="1:5" ht="68.25" customHeight="1" x14ac:dyDescent="0.25">
      <c r="A1" s="69" t="s">
        <v>9</v>
      </c>
      <c r="B1" s="69"/>
      <c r="C1" s="70"/>
      <c r="D1" s="69"/>
      <c r="E1" s="69"/>
    </row>
    <row r="2" spans="1:5" ht="16.5" customHeight="1" x14ac:dyDescent="0.25">
      <c r="A2" s="71" t="s">
        <v>10</v>
      </c>
      <c r="B2" s="71"/>
      <c r="C2" s="72"/>
      <c r="D2" s="71"/>
      <c r="E2" s="71"/>
    </row>
    <row r="3" spans="1:5" ht="30.6" customHeight="1" x14ac:dyDescent="0.25">
      <c r="A3" s="73" t="s">
        <v>1</v>
      </c>
      <c r="B3" s="73" t="s">
        <v>2</v>
      </c>
      <c r="C3" s="73" t="s">
        <v>3</v>
      </c>
      <c r="D3" s="73" t="s">
        <v>4</v>
      </c>
      <c r="E3" s="75" t="s">
        <v>11</v>
      </c>
    </row>
    <row r="4" spans="1:5" ht="38.25" customHeight="1" x14ac:dyDescent="0.25">
      <c r="A4" s="73"/>
      <c r="B4" s="74"/>
      <c r="C4" s="74"/>
      <c r="D4" s="74"/>
      <c r="E4" s="76"/>
    </row>
    <row r="5" spans="1:5" ht="120" x14ac:dyDescent="0.25">
      <c r="A5" s="2">
        <v>1</v>
      </c>
      <c r="B5" s="52">
        <v>18918</v>
      </c>
      <c r="C5" s="54" t="s">
        <v>40</v>
      </c>
      <c r="D5" s="3" t="s">
        <v>12</v>
      </c>
      <c r="E5" s="53">
        <v>3</v>
      </c>
    </row>
    <row r="6" spans="1:5" ht="405" x14ac:dyDescent="0.25">
      <c r="A6" s="2">
        <v>2</v>
      </c>
      <c r="B6" s="52">
        <v>18919</v>
      </c>
      <c r="C6" s="54" t="s">
        <v>44</v>
      </c>
      <c r="D6" s="3" t="s">
        <v>12</v>
      </c>
      <c r="E6" s="53">
        <v>2</v>
      </c>
    </row>
    <row r="7" spans="1:5" ht="90" x14ac:dyDescent="0.25">
      <c r="A7" s="2">
        <v>3</v>
      </c>
      <c r="B7" s="52">
        <v>16286</v>
      </c>
      <c r="C7" s="54" t="s">
        <v>41</v>
      </c>
      <c r="D7" s="3" t="s">
        <v>12</v>
      </c>
      <c r="E7" s="53">
        <v>4</v>
      </c>
    </row>
    <row r="8" spans="1:5" ht="75" x14ac:dyDescent="0.25">
      <c r="A8" s="2">
        <v>4</v>
      </c>
      <c r="B8" s="52">
        <v>18920</v>
      </c>
      <c r="C8" s="54" t="s">
        <v>42</v>
      </c>
      <c r="D8" s="3" t="s">
        <v>12</v>
      </c>
      <c r="E8" s="53">
        <v>5</v>
      </c>
    </row>
    <row r="9" spans="1:5" ht="180" x14ac:dyDescent="0.25">
      <c r="A9" s="2">
        <v>5</v>
      </c>
      <c r="B9" s="52">
        <v>18921</v>
      </c>
      <c r="C9" s="57" t="s">
        <v>43</v>
      </c>
      <c r="D9" s="3" t="s">
        <v>12</v>
      </c>
      <c r="E9" s="53">
        <v>6</v>
      </c>
    </row>
    <row r="10" spans="1:5" ht="72" customHeight="1" x14ac:dyDescent="0.25">
      <c r="A10" s="2">
        <v>6</v>
      </c>
      <c r="B10" s="3">
        <v>18922</v>
      </c>
      <c r="C10" s="55" t="s">
        <v>45</v>
      </c>
      <c r="D10" s="4" t="s">
        <v>12</v>
      </c>
      <c r="E10" s="53">
        <v>3</v>
      </c>
    </row>
    <row r="11" spans="1:5" ht="90" x14ac:dyDescent="0.25">
      <c r="A11" s="2">
        <v>7</v>
      </c>
      <c r="B11" s="52">
        <v>18923</v>
      </c>
      <c r="C11" s="54" t="s">
        <v>46</v>
      </c>
      <c r="D11" s="3" t="s">
        <v>12</v>
      </c>
      <c r="E11" s="53">
        <v>8</v>
      </c>
    </row>
    <row r="12" spans="1:5" ht="165" x14ac:dyDescent="0.25">
      <c r="A12" s="2">
        <v>8</v>
      </c>
      <c r="B12" s="52">
        <v>4206</v>
      </c>
      <c r="C12" s="56" t="s">
        <v>13</v>
      </c>
      <c r="D12" s="4" t="s">
        <v>12</v>
      </c>
      <c r="E12" s="53">
        <v>3</v>
      </c>
    </row>
    <row r="13" spans="1:5" ht="60" x14ac:dyDescent="0.25">
      <c r="A13" s="2">
        <v>9</v>
      </c>
      <c r="B13" s="52">
        <v>18924</v>
      </c>
      <c r="C13" s="54" t="s">
        <v>47</v>
      </c>
      <c r="D13" s="3" t="s">
        <v>12</v>
      </c>
      <c r="E13" s="53">
        <v>5</v>
      </c>
    </row>
    <row r="14" spans="1:5" ht="360" x14ac:dyDescent="0.25">
      <c r="A14" s="2">
        <v>10</v>
      </c>
      <c r="B14" s="52">
        <v>18514</v>
      </c>
      <c r="C14" s="54" t="s">
        <v>48</v>
      </c>
      <c r="D14" s="3" t="s">
        <v>12</v>
      </c>
      <c r="E14" s="53">
        <v>2</v>
      </c>
    </row>
    <row r="15" spans="1:5" ht="75" x14ac:dyDescent="0.25">
      <c r="A15" s="2">
        <v>11</v>
      </c>
      <c r="B15" s="52">
        <v>4210</v>
      </c>
      <c r="C15" s="54" t="s">
        <v>14</v>
      </c>
      <c r="D15" s="3" t="s">
        <v>12</v>
      </c>
      <c r="E15" s="53">
        <v>6</v>
      </c>
    </row>
    <row r="16" spans="1:5" ht="60" x14ac:dyDescent="0.25">
      <c r="A16" s="2">
        <v>12</v>
      </c>
      <c r="B16" s="52">
        <v>4211</v>
      </c>
      <c r="C16" s="54" t="s">
        <v>15</v>
      </c>
      <c r="D16" s="3" t="s">
        <v>12</v>
      </c>
      <c r="E16" s="53">
        <v>3</v>
      </c>
    </row>
    <row r="17" spans="1:15" ht="45" x14ac:dyDescent="0.25">
      <c r="A17" s="2">
        <v>13</v>
      </c>
      <c r="B17" s="52">
        <v>4212</v>
      </c>
      <c r="C17" s="54" t="s">
        <v>16</v>
      </c>
      <c r="D17" s="3" t="s">
        <v>12</v>
      </c>
      <c r="E17" s="53">
        <v>3</v>
      </c>
    </row>
    <row r="18" spans="1:15" ht="45" x14ac:dyDescent="0.25">
      <c r="A18" s="2">
        <v>14</v>
      </c>
      <c r="B18" s="52">
        <v>4213</v>
      </c>
      <c r="C18" s="56" t="s">
        <v>17</v>
      </c>
      <c r="D18" s="4" t="s">
        <v>12</v>
      </c>
      <c r="E18" s="53">
        <v>3</v>
      </c>
    </row>
    <row r="19" spans="1:15" s="5" customFormat="1" ht="195" x14ac:dyDescent="0.25">
      <c r="A19" s="2">
        <v>15</v>
      </c>
      <c r="B19" s="52">
        <v>3268</v>
      </c>
      <c r="C19" s="54" t="s">
        <v>49</v>
      </c>
      <c r="D19" s="3" t="s">
        <v>12</v>
      </c>
      <c r="E19" s="53">
        <v>2</v>
      </c>
    </row>
    <row r="20" spans="1:15" s="5" customFormat="1" ht="105" x14ac:dyDescent="0.25">
      <c r="A20" s="2">
        <v>16</v>
      </c>
      <c r="B20" s="52">
        <v>16287</v>
      </c>
      <c r="C20" s="54" t="s">
        <v>18</v>
      </c>
      <c r="D20" s="3" t="s">
        <v>12</v>
      </c>
      <c r="E20" s="53">
        <v>15</v>
      </c>
    </row>
    <row r="21" spans="1:15" s="5" customFormat="1" ht="409.5" x14ac:dyDescent="0.25">
      <c r="A21" s="2">
        <v>17</v>
      </c>
      <c r="B21" s="52">
        <v>11647</v>
      </c>
      <c r="C21" s="54" t="s">
        <v>19</v>
      </c>
      <c r="D21" s="3" t="s">
        <v>12</v>
      </c>
      <c r="E21" s="53">
        <v>5</v>
      </c>
    </row>
    <row r="22" spans="1:15" s="5" customFormat="1" ht="150" x14ac:dyDescent="0.25">
      <c r="A22" s="2">
        <v>18</v>
      </c>
      <c r="B22" s="52">
        <v>16288</v>
      </c>
      <c r="C22" s="54" t="s">
        <v>50</v>
      </c>
      <c r="D22" s="3" t="s">
        <v>12</v>
      </c>
      <c r="E22" s="53">
        <v>2</v>
      </c>
    </row>
    <row r="23" spans="1:15" s="5" customFormat="1" ht="150" x14ac:dyDescent="0.25">
      <c r="A23" s="2">
        <v>19</v>
      </c>
      <c r="B23" s="52">
        <v>16289</v>
      </c>
      <c r="C23" s="54" t="s">
        <v>51</v>
      </c>
      <c r="D23" s="3" t="s">
        <v>12</v>
      </c>
      <c r="E23" s="53">
        <v>2</v>
      </c>
    </row>
    <row r="24" spans="1:15" s="5" customFormat="1" ht="150" x14ac:dyDescent="0.25">
      <c r="A24" s="2">
        <v>20</v>
      </c>
      <c r="B24" s="52">
        <v>10671</v>
      </c>
      <c r="C24" s="54" t="s">
        <v>20</v>
      </c>
      <c r="D24" s="3" t="s">
        <v>12</v>
      </c>
      <c r="E24" s="53">
        <v>24</v>
      </c>
    </row>
    <row r="25" spans="1:15" ht="27.75" customHeight="1" x14ac:dyDescent="0.25">
      <c r="B25" s="6"/>
      <c r="E25" s="9"/>
    </row>
    <row r="26" spans="1:15" x14ac:dyDescent="0.25">
      <c r="A26" s="6" t="s">
        <v>21</v>
      </c>
      <c r="C26" s="6"/>
      <c r="D26" s="10"/>
      <c r="E26" s="9"/>
    </row>
    <row r="27" spans="1:15" customFormat="1" ht="30" customHeight="1" x14ac:dyDescent="0.25">
      <c r="A27" s="68" t="s">
        <v>22</v>
      </c>
      <c r="B27" s="68"/>
      <c r="C27" s="67" t="s">
        <v>23</v>
      </c>
      <c r="D27" s="67"/>
      <c r="E27" s="67"/>
      <c r="F27" s="67"/>
      <c r="G27" s="67"/>
      <c r="H27" s="67"/>
      <c r="I27" s="67"/>
      <c r="J27" s="67"/>
      <c r="K27" s="67"/>
      <c r="L27" s="67"/>
      <c r="M27" s="67"/>
      <c r="N27" s="67"/>
      <c r="O27" s="9"/>
    </row>
    <row r="28" spans="1:15" x14ac:dyDescent="0.25">
      <c r="A28" s="7" t="s">
        <v>24</v>
      </c>
      <c r="B28" s="7"/>
      <c r="E28" s="9"/>
    </row>
    <row r="29" spans="1:15" ht="57" customHeight="1" x14ac:dyDescent="0.25">
      <c r="A29" s="11"/>
      <c r="C29" s="6"/>
      <c r="D29" s="10"/>
      <c r="E29" s="9"/>
    </row>
    <row r="30" spans="1:15" x14ac:dyDescent="0.25">
      <c r="E30" s="9"/>
    </row>
    <row r="31" spans="1:15" x14ac:dyDescent="0.25">
      <c r="E31" s="9"/>
    </row>
    <row r="32" spans="1:15" x14ac:dyDescent="0.25">
      <c r="E32" s="9"/>
    </row>
    <row r="33" spans="5:5" ht="49.5" customHeight="1" x14ac:dyDescent="0.25">
      <c r="E33" s="9"/>
    </row>
    <row r="34" spans="5:5" x14ac:dyDescent="0.25">
      <c r="E34" s="9"/>
    </row>
    <row r="35" spans="5:5" x14ac:dyDescent="0.25">
      <c r="E35" s="9"/>
    </row>
    <row r="36" spans="5:5" x14ac:dyDescent="0.25">
      <c r="E36" s="9"/>
    </row>
    <row r="37" spans="5:5" x14ac:dyDescent="0.25">
      <c r="E37" s="9"/>
    </row>
    <row r="38" spans="5:5" x14ac:dyDescent="0.25">
      <c r="E38" s="9"/>
    </row>
    <row r="39" spans="5:5" x14ac:dyDescent="0.25">
      <c r="E39" s="9"/>
    </row>
    <row r="40" spans="5:5" x14ac:dyDescent="0.25">
      <c r="E40" s="9"/>
    </row>
    <row r="41" spans="5:5" x14ac:dyDescent="0.25">
      <c r="E41" s="9"/>
    </row>
    <row r="42" spans="5:5" x14ac:dyDescent="0.25">
      <c r="E42" s="9"/>
    </row>
    <row r="43" spans="5:5" x14ac:dyDescent="0.25">
      <c r="E43" s="9"/>
    </row>
    <row r="44" spans="5:5" x14ac:dyDescent="0.25">
      <c r="E44" s="9"/>
    </row>
    <row r="45" spans="5:5" x14ac:dyDescent="0.25">
      <c r="E45" s="9"/>
    </row>
    <row r="46" spans="5:5" x14ac:dyDescent="0.25">
      <c r="E46" s="9"/>
    </row>
    <row r="47" spans="5:5" x14ac:dyDescent="0.25">
      <c r="E47" s="9"/>
    </row>
    <row r="48" spans="5:5" x14ac:dyDescent="0.25">
      <c r="E48" s="9"/>
    </row>
    <row r="49" spans="5:5" ht="77.25" customHeight="1" x14ac:dyDescent="0.25">
      <c r="E49" s="9"/>
    </row>
    <row r="50" spans="5:5" x14ac:dyDescent="0.25">
      <c r="E50" s="9"/>
    </row>
    <row r="51" spans="5:5" x14ac:dyDescent="0.25">
      <c r="E51" s="9"/>
    </row>
    <row r="52" spans="5:5" x14ac:dyDescent="0.25">
      <c r="E52" s="9"/>
    </row>
    <row r="53" spans="5:5" x14ac:dyDescent="0.25">
      <c r="E53" s="9"/>
    </row>
    <row r="54" spans="5:5" x14ac:dyDescent="0.25">
      <c r="E54" s="9"/>
    </row>
    <row r="55" spans="5:5" ht="77.25" customHeight="1" x14ac:dyDescent="0.25">
      <c r="E55" s="9"/>
    </row>
    <row r="56" spans="5:5" x14ac:dyDescent="0.25">
      <c r="E56" s="9"/>
    </row>
    <row r="57" spans="5:5" x14ac:dyDescent="0.25">
      <c r="E57" s="9"/>
    </row>
    <row r="58" spans="5:5" x14ac:dyDescent="0.25">
      <c r="E58" s="9"/>
    </row>
    <row r="59" spans="5:5" x14ac:dyDescent="0.25">
      <c r="E59" s="9"/>
    </row>
    <row r="60" spans="5:5" x14ac:dyDescent="0.25">
      <c r="E60" s="9"/>
    </row>
    <row r="61" spans="5:5" x14ac:dyDescent="0.25">
      <c r="E61" s="9"/>
    </row>
    <row r="62" spans="5:5" x14ac:dyDescent="0.25">
      <c r="E62" s="9"/>
    </row>
    <row r="63" spans="5:5" x14ac:dyDescent="0.25">
      <c r="E63" s="9"/>
    </row>
    <row r="64" spans="5:5" x14ac:dyDescent="0.25">
      <c r="E64" s="9"/>
    </row>
    <row r="65" spans="5:5" x14ac:dyDescent="0.25">
      <c r="E65" s="9"/>
    </row>
    <row r="66" spans="5:5" x14ac:dyDescent="0.25">
      <c r="E66" s="9"/>
    </row>
    <row r="67" spans="5:5" x14ac:dyDescent="0.25">
      <c r="E67" s="9"/>
    </row>
    <row r="68" spans="5:5" ht="77.25" customHeight="1" x14ac:dyDescent="0.25">
      <c r="E68" s="9"/>
    </row>
    <row r="69" spans="5:5" x14ac:dyDescent="0.25">
      <c r="E69" s="9"/>
    </row>
    <row r="70" spans="5:5" x14ac:dyDescent="0.25">
      <c r="E70" s="9"/>
    </row>
    <row r="72" spans="5:5" x14ac:dyDescent="0.25">
      <c r="E72" s="9"/>
    </row>
    <row r="73" spans="5:5" x14ac:dyDescent="0.25">
      <c r="E73" s="9"/>
    </row>
    <row r="82" ht="51.75" customHeight="1" x14ac:dyDescent="0.25"/>
    <row r="83" ht="77.25" customHeight="1" x14ac:dyDescent="0.25"/>
    <row r="93" ht="29.25" customHeight="1" x14ac:dyDescent="0.25"/>
    <row r="95" ht="30.75" customHeight="1" x14ac:dyDescent="0.25"/>
    <row r="96" ht="33" customHeight="1" x14ac:dyDescent="0.25"/>
    <row r="97" ht="77.25" customHeight="1" x14ac:dyDescent="0.25"/>
    <row r="98" ht="77.25" customHeight="1" x14ac:dyDescent="0.25"/>
    <row r="99" ht="77.25" customHeight="1" x14ac:dyDescent="0.25"/>
    <row r="100" ht="77.25" customHeight="1" x14ac:dyDescent="0.25"/>
    <row r="101" ht="77.25" customHeight="1" x14ac:dyDescent="0.25"/>
    <row r="102" ht="77.25" customHeight="1" x14ac:dyDescent="0.25"/>
    <row r="103" ht="77.25" customHeight="1" x14ac:dyDescent="0.25"/>
    <row r="104" ht="77.25" customHeight="1" x14ac:dyDescent="0.25"/>
    <row r="105" ht="77.25" customHeight="1" x14ac:dyDescent="0.25"/>
    <row r="106" ht="77.25" customHeight="1" x14ac:dyDescent="0.25"/>
    <row r="107" ht="77.25" customHeight="1" x14ac:dyDescent="0.25"/>
    <row r="108" ht="77.25" customHeight="1" x14ac:dyDescent="0.25"/>
    <row r="109" ht="77.25" customHeight="1" x14ac:dyDescent="0.25"/>
    <row r="110" ht="77.25" customHeight="1" x14ac:dyDescent="0.25"/>
    <row r="111" ht="77.25" customHeight="1" x14ac:dyDescent="0.25"/>
    <row r="112" ht="77.25" customHeight="1" x14ac:dyDescent="0.25"/>
    <row r="113" ht="77.25" customHeight="1" x14ac:dyDescent="0.25"/>
    <row r="114" ht="77.25" customHeight="1" x14ac:dyDescent="0.25"/>
    <row r="115" ht="77.25" customHeight="1" x14ac:dyDescent="0.25"/>
    <row r="117" ht="30.6" customHeight="1" x14ac:dyDescent="0.25"/>
    <row r="123" ht="26.25" customHeight="1" x14ac:dyDescent="0.25"/>
    <row r="124" ht="31.5" customHeight="1" x14ac:dyDescent="0.25"/>
    <row r="142" spans="1:6" x14ac:dyDescent="0.25">
      <c r="F142" s="12"/>
    </row>
    <row r="143" spans="1:6" s="12" customFormat="1" x14ac:dyDescent="0.25">
      <c r="A143" s="1"/>
      <c r="B143" s="8"/>
      <c r="C143" s="7"/>
      <c r="D143" s="8"/>
      <c r="E143" s="5"/>
    </row>
    <row r="144" spans="1:6" s="12" customFormat="1" x14ac:dyDescent="0.25">
      <c r="A144" s="1"/>
      <c r="B144" s="8"/>
      <c r="C144" s="7"/>
      <c r="D144" s="8"/>
      <c r="E144" s="5"/>
    </row>
    <row r="145" spans="1:6" s="12" customFormat="1" x14ac:dyDescent="0.25">
      <c r="A145" s="1"/>
      <c r="B145" s="8"/>
      <c r="C145" s="7"/>
      <c r="D145" s="8"/>
      <c r="E145" s="5"/>
      <c r="F145" s="1"/>
    </row>
  </sheetData>
  <mergeCells count="9">
    <mergeCell ref="C27:N27"/>
    <mergeCell ref="A27:B27"/>
    <mergeCell ref="A1:E1"/>
    <mergeCell ref="A2:E2"/>
    <mergeCell ref="A3:A4"/>
    <mergeCell ref="B3:B4"/>
    <mergeCell ref="C3:C4"/>
    <mergeCell ref="D3:D4"/>
    <mergeCell ref="E3:E4"/>
  </mergeCells>
  <phoneticPr fontId="3" type="noConversion"/>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67"/>
  <sheetViews>
    <sheetView tabSelected="1" zoomScaleNormal="100" workbookViewId="0">
      <selection activeCell="A24" sqref="A24:H24"/>
    </sheetView>
  </sheetViews>
  <sheetFormatPr defaultColWidth="8.85546875" defaultRowHeight="15" x14ac:dyDescent="0.25"/>
  <cols>
    <col min="1" max="1" width="9" style="22" customWidth="1"/>
    <col min="2" max="2" width="8.140625" style="49" customWidth="1"/>
    <col min="3" max="3" width="52.140625" style="58" customWidth="1"/>
    <col min="4" max="4" width="12.7109375" style="48" customWidth="1"/>
    <col min="5" max="5" width="8.85546875" style="49" customWidth="1"/>
    <col min="6" max="6" width="15.7109375" style="40" customWidth="1"/>
    <col min="7" max="7" width="18.140625" style="43" customWidth="1"/>
    <col min="8" max="8" width="20" style="50" customWidth="1"/>
    <col min="9" max="9" width="13.140625" style="49" customWidth="1"/>
    <col min="10" max="10" width="11.42578125" style="22" customWidth="1"/>
    <col min="11" max="11" width="14.140625" style="22" customWidth="1"/>
    <col min="12" max="12" width="10.28515625" style="22" customWidth="1"/>
    <col min="13" max="13" width="12.28515625" style="23" bestFit="1" customWidth="1"/>
    <col min="14" max="14" width="11.140625" style="23" customWidth="1"/>
    <col min="15" max="15" width="13.28515625" style="23" customWidth="1"/>
    <col min="16" max="19" width="8.85546875" style="23"/>
    <col min="20" max="20" width="9.28515625" style="23" bestFit="1" customWidth="1"/>
    <col min="21" max="21" width="11.42578125" style="23" bestFit="1" customWidth="1"/>
    <col min="22" max="16384" width="8.85546875" style="23"/>
  </cols>
  <sheetData>
    <row r="1" spans="1:15" ht="55.9" customHeight="1" x14ac:dyDescent="0.25">
      <c r="A1" s="64" t="s">
        <v>25</v>
      </c>
      <c r="B1" s="64"/>
      <c r="C1" s="64"/>
      <c r="D1" s="64"/>
      <c r="E1" s="64"/>
      <c r="F1" s="64"/>
      <c r="G1" s="64"/>
      <c r="H1" s="64"/>
      <c r="I1" s="64"/>
    </row>
    <row r="2" spans="1:15" ht="17.25" customHeight="1" x14ac:dyDescent="0.25">
      <c r="A2" s="77" t="str">
        <f>'APÊNDICE II-MEMÓRIA DE CÁLCULO'!A2:E2</f>
        <v>EQUIPAMENTOS  ODONTOLOGICOS</v>
      </c>
      <c r="B2" s="78"/>
      <c r="C2" s="78"/>
      <c r="D2" s="78"/>
      <c r="E2" s="78"/>
      <c r="F2" s="78"/>
      <c r="G2" s="78"/>
      <c r="H2" s="78"/>
      <c r="I2" s="79"/>
      <c r="J2" s="24"/>
    </row>
    <row r="3" spans="1:15" s="30" customFormat="1" ht="50.25" customHeight="1" x14ac:dyDescent="0.25">
      <c r="A3" s="25" t="s">
        <v>1</v>
      </c>
      <c r="B3" s="90" t="s">
        <v>2</v>
      </c>
      <c r="C3" s="90" t="s">
        <v>26</v>
      </c>
      <c r="D3" s="25" t="s">
        <v>4</v>
      </c>
      <c r="E3" s="25" t="s">
        <v>5</v>
      </c>
      <c r="F3" s="25" t="s">
        <v>27</v>
      </c>
      <c r="G3" s="26" t="s">
        <v>28</v>
      </c>
      <c r="H3" s="26" t="s">
        <v>29</v>
      </c>
      <c r="I3" s="25" t="s">
        <v>30</v>
      </c>
      <c r="J3" s="27" t="s">
        <v>31</v>
      </c>
      <c r="K3" s="28" t="s">
        <v>32</v>
      </c>
      <c r="L3" s="29" t="s">
        <v>33</v>
      </c>
      <c r="M3" s="29" t="s">
        <v>34</v>
      </c>
      <c r="N3" s="29" t="s">
        <v>35</v>
      </c>
      <c r="O3" s="29" t="s">
        <v>36</v>
      </c>
    </row>
    <row r="4" spans="1:15" ht="210" x14ac:dyDescent="0.25">
      <c r="A4" s="61">
        <f>'APÊNDICE II-MEMÓRIA DE CÁLCULO'!A5</f>
        <v>1</v>
      </c>
      <c r="B4" s="93">
        <v>19079</v>
      </c>
      <c r="C4" s="95" t="s">
        <v>55</v>
      </c>
      <c r="D4" s="89" t="str">
        <f>'APÊNDICE II-MEMÓRIA DE CÁLCULO'!D5</f>
        <v xml:space="preserve">UND </v>
      </c>
      <c r="E4" s="31">
        <f>'APÊNDICE II-MEMÓRIA DE CÁLCULO'!E5</f>
        <v>3</v>
      </c>
      <c r="F4" s="32" t="s">
        <v>37</v>
      </c>
      <c r="G4" s="51">
        <v>7400</v>
      </c>
      <c r="H4" s="34">
        <f>G4</f>
        <v>7400</v>
      </c>
      <c r="I4" s="35">
        <f t="shared" ref="I4:I23" si="0">E4*H4</f>
        <v>22200</v>
      </c>
      <c r="J4" s="36">
        <f>MEDIAN(G4,)</f>
        <v>3700</v>
      </c>
      <c r="K4" s="37">
        <f>AVERAGE(G4)</f>
        <v>7400</v>
      </c>
      <c r="L4" s="38">
        <f>_xlfn.STDEV.P(G4)</f>
        <v>0</v>
      </c>
      <c r="M4" s="39">
        <f t="shared" ref="M4:M5" si="1">L4/K4</f>
        <v>0</v>
      </c>
      <c r="N4" s="37">
        <f t="shared" ref="N4:N5" si="2">K4-L4</f>
        <v>7400</v>
      </c>
      <c r="O4" s="37">
        <f t="shared" ref="O4:O5" si="3">K4+L4</f>
        <v>7400</v>
      </c>
    </row>
    <row r="5" spans="1:15" ht="409.5" x14ac:dyDescent="0.25">
      <c r="A5" s="61">
        <f>'APÊNDICE II-MEMÓRIA DE CÁLCULO'!A6</f>
        <v>2</v>
      </c>
      <c r="B5" s="93">
        <v>19080</v>
      </c>
      <c r="C5" s="96" t="s">
        <v>56</v>
      </c>
      <c r="D5" s="89" t="str">
        <f>'APÊNDICE II-MEMÓRIA DE CÁLCULO'!D6</f>
        <v xml:space="preserve">UND </v>
      </c>
      <c r="E5" s="31">
        <f>'APÊNDICE II-MEMÓRIA DE CÁLCULO'!E6</f>
        <v>2</v>
      </c>
      <c r="F5" s="32" t="s">
        <v>37</v>
      </c>
      <c r="G5" s="51">
        <v>18964.77</v>
      </c>
      <c r="H5" s="34">
        <f t="shared" ref="H5:H23" si="4">G5</f>
        <v>18964.77</v>
      </c>
      <c r="I5" s="35">
        <f t="shared" si="0"/>
        <v>37929.54</v>
      </c>
      <c r="J5" s="36">
        <f t="shared" ref="J5:J23" si="5">MEDIAN(G5,)</f>
        <v>9482.3850000000002</v>
      </c>
      <c r="K5" s="37">
        <f t="shared" ref="K5:K23" si="6">AVERAGE(G5)</f>
        <v>18964.77</v>
      </c>
      <c r="L5" s="38">
        <f t="shared" ref="L5:L23" si="7">_xlfn.STDEV.P(G5)</f>
        <v>0</v>
      </c>
      <c r="M5" s="39">
        <f t="shared" si="1"/>
        <v>0</v>
      </c>
      <c r="N5" s="37">
        <f t="shared" si="2"/>
        <v>18964.77</v>
      </c>
      <c r="O5" s="37">
        <f t="shared" si="3"/>
        <v>18964.77</v>
      </c>
    </row>
    <row r="6" spans="1:15" ht="217.5" customHeight="1" x14ac:dyDescent="0.25">
      <c r="A6" s="61">
        <f>'APÊNDICE II-MEMÓRIA DE CÁLCULO'!A7</f>
        <v>3</v>
      </c>
      <c r="B6" s="93">
        <v>19081</v>
      </c>
      <c r="C6" s="95" t="s">
        <v>57</v>
      </c>
      <c r="D6" s="89" t="str">
        <f>'APÊNDICE II-MEMÓRIA DE CÁLCULO'!D7</f>
        <v xml:space="preserve">UND </v>
      </c>
      <c r="E6" s="31">
        <f>'APÊNDICE II-MEMÓRIA DE CÁLCULO'!E7</f>
        <v>4</v>
      </c>
      <c r="F6" s="32" t="s">
        <v>37</v>
      </c>
      <c r="G6" s="51">
        <v>2486.92</v>
      </c>
      <c r="H6" s="34">
        <f t="shared" si="4"/>
        <v>2486.92</v>
      </c>
      <c r="I6" s="35">
        <f t="shared" si="0"/>
        <v>9947.68</v>
      </c>
      <c r="J6" s="36">
        <f t="shared" si="5"/>
        <v>1243.46</v>
      </c>
      <c r="K6" s="37">
        <f t="shared" si="6"/>
        <v>2486.92</v>
      </c>
      <c r="L6" s="38">
        <f t="shared" si="7"/>
        <v>0</v>
      </c>
      <c r="M6" s="39">
        <f t="shared" ref="M6:M23" si="8">L6/K6</f>
        <v>0</v>
      </c>
      <c r="N6" s="37">
        <f t="shared" ref="N6:N23" si="9">K6-L6</f>
        <v>2486.92</v>
      </c>
      <c r="O6" s="37">
        <f t="shared" ref="O6:O23" si="10">K6+L6</f>
        <v>2486.92</v>
      </c>
    </row>
    <row r="7" spans="1:15" ht="128.25" customHeight="1" x14ac:dyDescent="0.25">
      <c r="A7" s="61">
        <f>'APÊNDICE II-MEMÓRIA DE CÁLCULO'!A8</f>
        <v>4</v>
      </c>
      <c r="B7" s="93">
        <v>19082</v>
      </c>
      <c r="C7" s="95" t="s">
        <v>58</v>
      </c>
      <c r="D7" s="89" t="str">
        <f>'APÊNDICE II-MEMÓRIA DE CÁLCULO'!D8</f>
        <v xml:space="preserve">UND </v>
      </c>
      <c r="E7" s="31">
        <f>'APÊNDICE II-MEMÓRIA DE CÁLCULO'!E8</f>
        <v>5</v>
      </c>
      <c r="F7" s="32" t="s">
        <v>37</v>
      </c>
      <c r="G7" s="51">
        <v>360.96</v>
      </c>
      <c r="H7" s="34">
        <f t="shared" si="4"/>
        <v>360.96</v>
      </c>
      <c r="I7" s="35">
        <f t="shared" si="0"/>
        <v>1804.8</v>
      </c>
      <c r="J7" s="36">
        <f t="shared" si="5"/>
        <v>180.48</v>
      </c>
      <c r="K7" s="37">
        <f t="shared" si="6"/>
        <v>360.96</v>
      </c>
      <c r="L7" s="38">
        <f t="shared" si="7"/>
        <v>0</v>
      </c>
      <c r="M7" s="39">
        <f t="shared" si="8"/>
        <v>0</v>
      </c>
      <c r="N7" s="37">
        <f t="shared" si="9"/>
        <v>360.96</v>
      </c>
      <c r="O7" s="37">
        <f t="shared" si="10"/>
        <v>360.96</v>
      </c>
    </row>
    <row r="8" spans="1:15" ht="270" x14ac:dyDescent="0.25">
      <c r="A8" s="61">
        <f>'APÊNDICE II-MEMÓRIA DE CÁLCULO'!A9</f>
        <v>5</v>
      </c>
      <c r="B8" s="93">
        <v>19083</v>
      </c>
      <c r="C8" s="95" t="s">
        <v>59</v>
      </c>
      <c r="D8" s="89" t="str">
        <f>'APÊNDICE II-MEMÓRIA DE CÁLCULO'!D9</f>
        <v xml:space="preserve">UND </v>
      </c>
      <c r="E8" s="31">
        <f>'APÊNDICE II-MEMÓRIA DE CÁLCULO'!E9</f>
        <v>6</v>
      </c>
      <c r="F8" s="32" t="s">
        <v>37</v>
      </c>
      <c r="G8" s="51">
        <v>494.96</v>
      </c>
      <c r="H8" s="34">
        <f t="shared" si="4"/>
        <v>494.96</v>
      </c>
      <c r="I8" s="35">
        <f t="shared" si="0"/>
        <v>2969.7599999999998</v>
      </c>
      <c r="J8" s="36">
        <f t="shared" si="5"/>
        <v>247.48</v>
      </c>
      <c r="K8" s="37">
        <f t="shared" si="6"/>
        <v>494.96</v>
      </c>
      <c r="L8" s="38">
        <f t="shared" si="7"/>
        <v>0</v>
      </c>
      <c r="M8" s="39">
        <f t="shared" si="8"/>
        <v>0</v>
      </c>
      <c r="N8" s="37">
        <f t="shared" si="9"/>
        <v>494.96</v>
      </c>
      <c r="O8" s="37">
        <f t="shared" si="10"/>
        <v>494.96</v>
      </c>
    </row>
    <row r="9" spans="1:15" ht="45" x14ac:dyDescent="0.25">
      <c r="A9" s="61">
        <f>'APÊNDICE II-MEMÓRIA DE CÁLCULO'!A10</f>
        <v>6</v>
      </c>
      <c r="B9" s="93">
        <v>19084</v>
      </c>
      <c r="C9" s="95" t="s">
        <v>60</v>
      </c>
      <c r="D9" s="89" t="str">
        <f>'APÊNDICE II-MEMÓRIA DE CÁLCULO'!D10</f>
        <v xml:space="preserve">UND </v>
      </c>
      <c r="E9" s="31">
        <f>'APÊNDICE II-MEMÓRIA DE CÁLCULO'!E10</f>
        <v>3</v>
      </c>
      <c r="F9" s="32" t="s">
        <v>37</v>
      </c>
      <c r="G9" s="51">
        <v>251.3</v>
      </c>
      <c r="H9" s="34">
        <f t="shared" si="4"/>
        <v>251.3</v>
      </c>
      <c r="I9" s="35">
        <f t="shared" si="0"/>
        <v>753.90000000000009</v>
      </c>
      <c r="J9" s="36">
        <f t="shared" si="5"/>
        <v>125.65</v>
      </c>
      <c r="K9" s="37">
        <f t="shared" si="6"/>
        <v>251.3</v>
      </c>
      <c r="L9" s="38">
        <f t="shared" si="7"/>
        <v>0</v>
      </c>
      <c r="M9" s="39">
        <f t="shared" si="8"/>
        <v>0</v>
      </c>
      <c r="N9" s="37">
        <f t="shared" si="9"/>
        <v>251.3</v>
      </c>
      <c r="O9" s="37">
        <f t="shared" si="10"/>
        <v>251.3</v>
      </c>
    </row>
    <row r="10" spans="1:15" ht="172.5" customHeight="1" x14ac:dyDescent="0.25">
      <c r="A10" s="61">
        <f>'APÊNDICE II-MEMÓRIA DE CÁLCULO'!A11</f>
        <v>7</v>
      </c>
      <c r="B10" s="93">
        <v>19085</v>
      </c>
      <c r="C10" s="95" t="s">
        <v>61</v>
      </c>
      <c r="D10" s="89" t="str">
        <f>'APÊNDICE II-MEMÓRIA DE CÁLCULO'!D11</f>
        <v xml:space="preserve">UND </v>
      </c>
      <c r="E10" s="31">
        <f>'APÊNDICE II-MEMÓRIA DE CÁLCULO'!E11</f>
        <v>8</v>
      </c>
      <c r="F10" s="32" t="s">
        <v>37</v>
      </c>
      <c r="G10" s="51">
        <v>587</v>
      </c>
      <c r="H10" s="34">
        <f t="shared" si="4"/>
        <v>587</v>
      </c>
      <c r="I10" s="35">
        <f t="shared" si="0"/>
        <v>4696</v>
      </c>
      <c r="J10" s="36">
        <f t="shared" si="5"/>
        <v>293.5</v>
      </c>
      <c r="K10" s="37">
        <f t="shared" si="6"/>
        <v>587</v>
      </c>
      <c r="L10" s="38">
        <f t="shared" si="7"/>
        <v>0</v>
      </c>
      <c r="M10" s="39">
        <f t="shared" si="8"/>
        <v>0</v>
      </c>
      <c r="N10" s="37">
        <f t="shared" si="9"/>
        <v>587</v>
      </c>
      <c r="O10" s="37">
        <f t="shared" si="10"/>
        <v>587</v>
      </c>
    </row>
    <row r="11" spans="1:15" ht="358.5" customHeight="1" x14ac:dyDescent="0.25">
      <c r="A11" s="61">
        <f>'APÊNDICE II-MEMÓRIA DE CÁLCULO'!A12</f>
        <v>8</v>
      </c>
      <c r="B11" s="93">
        <v>19086</v>
      </c>
      <c r="C11" s="95" t="s">
        <v>62</v>
      </c>
      <c r="D11" s="89" t="str">
        <f>'APÊNDICE II-MEMÓRIA DE CÁLCULO'!D12</f>
        <v xml:space="preserve">UND </v>
      </c>
      <c r="E11" s="31">
        <f>'APÊNDICE II-MEMÓRIA DE CÁLCULO'!E12</f>
        <v>3</v>
      </c>
      <c r="F11" s="32" t="s">
        <v>37</v>
      </c>
      <c r="G11" s="51">
        <v>7767.12</v>
      </c>
      <c r="H11" s="34">
        <f t="shared" si="4"/>
        <v>7767.12</v>
      </c>
      <c r="I11" s="35">
        <f t="shared" si="0"/>
        <v>23301.360000000001</v>
      </c>
      <c r="J11" s="36">
        <f t="shared" si="5"/>
        <v>3883.56</v>
      </c>
      <c r="K11" s="37">
        <f t="shared" si="6"/>
        <v>7767.12</v>
      </c>
      <c r="L11" s="38">
        <f t="shared" si="7"/>
        <v>0</v>
      </c>
      <c r="M11" s="39">
        <f t="shared" si="8"/>
        <v>0</v>
      </c>
      <c r="N11" s="37">
        <f t="shared" si="9"/>
        <v>7767.12</v>
      </c>
      <c r="O11" s="37">
        <f t="shared" si="10"/>
        <v>7767.12</v>
      </c>
    </row>
    <row r="12" spans="1:15" ht="409.5" customHeight="1" x14ac:dyDescent="0.25">
      <c r="A12" s="61">
        <f>'APÊNDICE II-MEMÓRIA DE CÁLCULO'!A13</f>
        <v>9</v>
      </c>
      <c r="B12" s="93">
        <v>19087</v>
      </c>
      <c r="C12" s="95" t="s">
        <v>63</v>
      </c>
      <c r="D12" s="89" t="str">
        <f>'APÊNDICE II-MEMÓRIA DE CÁLCULO'!D13</f>
        <v xml:space="preserve">UND </v>
      </c>
      <c r="E12" s="31">
        <f>'APÊNDICE II-MEMÓRIA DE CÁLCULO'!E13</f>
        <v>5</v>
      </c>
      <c r="F12" s="32" t="s">
        <v>37</v>
      </c>
      <c r="G12" s="51">
        <v>949.91</v>
      </c>
      <c r="H12" s="34">
        <f t="shared" si="4"/>
        <v>949.91</v>
      </c>
      <c r="I12" s="35">
        <f t="shared" si="0"/>
        <v>4749.55</v>
      </c>
      <c r="J12" s="36">
        <f t="shared" si="5"/>
        <v>474.95499999999998</v>
      </c>
      <c r="K12" s="37">
        <f t="shared" si="6"/>
        <v>949.91</v>
      </c>
      <c r="L12" s="38">
        <f t="shared" si="7"/>
        <v>0</v>
      </c>
      <c r="M12" s="39">
        <f t="shared" si="8"/>
        <v>0</v>
      </c>
      <c r="N12" s="37">
        <f t="shared" si="9"/>
        <v>949.91</v>
      </c>
      <c r="O12" s="37">
        <f t="shared" si="10"/>
        <v>949.91</v>
      </c>
    </row>
    <row r="13" spans="1:15" ht="375" x14ac:dyDescent="0.25">
      <c r="A13" s="61">
        <f>'APÊNDICE II-MEMÓRIA DE CÁLCULO'!A14</f>
        <v>10</v>
      </c>
      <c r="B13" s="93">
        <v>19088</v>
      </c>
      <c r="C13" s="95" t="s">
        <v>53</v>
      </c>
      <c r="D13" s="89" t="str">
        <f>'APÊNDICE II-MEMÓRIA DE CÁLCULO'!D14</f>
        <v xml:space="preserve">UND </v>
      </c>
      <c r="E13" s="31">
        <f>'APÊNDICE II-MEMÓRIA DE CÁLCULO'!E14</f>
        <v>2</v>
      </c>
      <c r="F13" s="32" t="s">
        <v>37</v>
      </c>
      <c r="G13" s="51">
        <v>2990</v>
      </c>
      <c r="H13" s="34">
        <f t="shared" si="4"/>
        <v>2990</v>
      </c>
      <c r="I13" s="35">
        <f t="shared" si="0"/>
        <v>5980</v>
      </c>
      <c r="J13" s="36">
        <f t="shared" si="5"/>
        <v>1495</v>
      </c>
      <c r="K13" s="37">
        <f t="shared" si="6"/>
        <v>2990</v>
      </c>
      <c r="L13" s="38">
        <f t="shared" si="7"/>
        <v>0</v>
      </c>
      <c r="M13" s="39">
        <f t="shared" si="8"/>
        <v>0</v>
      </c>
      <c r="N13" s="37">
        <f t="shared" si="9"/>
        <v>2990</v>
      </c>
      <c r="O13" s="37">
        <f t="shared" si="10"/>
        <v>2990</v>
      </c>
    </row>
    <row r="14" spans="1:15" ht="120" x14ac:dyDescent="0.25">
      <c r="A14" s="61">
        <f>'APÊNDICE II-MEMÓRIA DE CÁLCULO'!A15</f>
        <v>11</v>
      </c>
      <c r="B14" s="93">
        <v>19089</v>
      </c>
      <c r="C14" s="95" t="s">
        <v>64</v>
      </c>
      <c r="D14" s="89" t="str">
        <f>'APÊNDICE II-MEMÓRIA DE CÁLCULO'!D15</f>
        <v xml:space="preserve">UND </v>
      </c>
      <c r="E14" s="31">
        <f>'APÊNDICE II-MEMÓRIA DE CÁLCULO'!E15</f>
        <v>6</v>
      </c>
      <c r="F14" s="32" t="s">
        <v>37</v>
      </c>
      <c r="G14" s="51">
        <v>419.9</v>
      </c>
      <c r="H14" s="34">
        <f t="shared" si="4"/>
        <v>419.9</v>
      </c>
      <c r="I14" s="35">
        <f t="shared" si="0"/>
        <v>2519.3999999999996</v>
      </c>
      <c r="J14" s="36">
        <f t="shared" si="5"/>
        <v>209.95</v>
      </c>
      <c r="K14" s="37">
        <f t="shared" si="6"/>
        <v>419.9</v>
      </c>
      <c r="L14" s="38">
        <f t="shared" si="7"/>
        <v>0</v>
      </c>
      <c r="M14" s="39">
        <f t="shared" si="8"/>
        <v>0</v>
      </c>
      <c r="N14" s="37">
        <f t="shared" si="9"/>
        <v>419.9</v>
      </c>
      <c r="O14" s="37">
        <f t="shared" si="10"/>
        <v>419.9</v>
      </c>
    </row>
    <row r="15" spans="1:15" ht="105" x14ac:dyDescent="0.25">
      <c r="A15" s="61">
        <f>'APÊNDICE II-MEMÓRIA DE CÁLCULO'!A16</f>
        <v>12</v>
      </c>
      <c r="B15" s="93">
        <v>19090</v>
      </c>
      <c r="C15" s="95" t="s">
        <v>65</v>
      </c>
      <c r="D15" s="89" t="str">
        <f>'APÊNDICE II-MEMÓRIA DE CÁLCULO'!D16</f>
        <v xml:space="preserve">UND </v>
      </c>
      <c r="E15" s="31">
        <f>'APÊNDICE II-MEMÓRIA DE CÁLCULO'!E16</f>
        <v>3</v>
      </c>
      <c r="F15" s="32" t="s">
        <v>37</v>
      </c>
      <c r="G15" s="33">
        <v>112</v>
      </c>
      <c r="H15" s="34">
        <f t="shared" si="4"/>
        <v>112</v>
      </c>
      <c r="I15" s="35">
        <f t="shared" si="0"/>
        <v>336</v>
      </c>
      <c r="J15" s="36">
        <f t="shared" si="5"/>
        <v>56</v>
      </c>
      <c r="K15" s="37">
        <f t="shared" si="6"/>
        <v>112</v>
      </c>
      <c r="L15" s="38">
        <f t="shared" si="7"/>
        <v>0</v>
      </c>
      <c r="M15" s="39">
        <f t="shared" si="8"/>
        <v>0</v>
      </c>
      <c r="N15" s="37">
        <f t="shared" si="9"/>
        <v>112</v>
      </c>
      <c r="O15" s="37">
        <f t="shared" si="10"/>
        <v>112</v>
      </c>
    </row>
    <row r="16" spans="1:15" ht="120" x14ac:dyDescent="0.25">
      <c r="A16" s="61">
        <f>'APÊNDICE II-MEMÓRIA DE CÁLCULO'!A17</f>
        <v>13</v>
      </c>
      <c r="B16" s="93">
        <v>19091</v>
      </c>
      <c r="C16" s="95" t="s">
        <v>66</v>
      </c>
      <c r="D16" s="89" t="str">
        <f>'APÊNDICE II-MEMÓRIA DE CÁLCULO'!D17</f>
        <v xml:space="preserve">UND </v>
      </c>
      <c r="E16" s="31">
        <f>'APÊNDICE II-MEMÓRIA DE CÁLCULO'!E17</f>
        <v>3</v>
      </c>
      <c r="F16" s="32" t="s">
        <v>37</v>
      </c>
      <c r="G16" s="33">
        <v>375</v>
      </c>
      <c r="H16" s="34">
        <f t="shared" si="4"/>
        <v>375</v>
      </c>
      <c r="I16" s="35">
        <f t="shared" si="0"/>
        <v>1125</v>
      </c>
      <c r="J16" s="36">
        <f t="shared" si="5"/>
        <v>187.5</v>
      </c>
      <c r="K16" s="37">
        <f t="shared" si="6"/>
        <v>375</v>
      </c>
      <c r="L16" s="38">
        <f t="shared" si="7"/>
        <v>0</v>
      </c>
      <c r="M16" s="39">
        <f t="shared" si="8"/>
        <v>0</v>
      </c>
      <c r="N16" s="37">
        <f t="shared" si="9"/>
        <v>375</v>
      </c>
      <c r="O16" s="37">
        <f t="shared" si="10"/>
        <v>375</v>
      </c>
    </row>
    <row r="17" spans="1:26" s="41" customFormat="1" ht="90" x14ac:dyDescent="0.25">
      <c r="A17" s="61">
        <f>'APÊNDICE II-MEMÓRIA DE CÁLCULO'!A18</f>
        <v>14</v>
      </c>
      <c r="B17" s="93">
        <v>19092</v>
      </c>
      <c r="C17" s="95" t="s">
        <v>67</v>
      </c>
      <c r="D17" s="89" t="str">
        <f>'APÊNDICE II-MEMÓRIA DE CÁLCULO'!D18</f>
        <v xml:space="preserve">UND </v>
      </c>
      <c r="E17" s="31">
        <f>'APÊNDICE II-MEMÓRIA DE CÁLCULO'!E18</f>
        <v>3</v>
      </c>
      <c r="F17" s="32" t="s">
        <v>37</v>
      </c>
      <c r="G17" s="51">
        <v>202.95</v>
      </c>
      <c r="H17" s="34">
        <f t="shared" si="4"/>
        <v>202.95</v>
      </c>
      <c r="I17" s="35">
        <f t="shared" si="0"/>
        <v>608.84999999999991</v>
      </c>
      <c r="J17" s="36">
        <f t="shared" si="5"/>
        <v>101.47499999999999</v>
      </c>
      <c r="K17" s="37">
        <f t="shared" si="6"/>
        <v>202.95</v>
      </c>
      <c r="L17" s="38">
        <f t="shared" si="7"/>
        <v>0</v>
      </c>
      <c r="M17" s="39">
        <f t="shared" si="8"/>
        <v>0</v>
      </c>
      <c r="N17" s="37">
        <f t="shared" si="9"/>
        <v>202.95</v>
      </c>
      <c r="O17" s="37">
        <f t="shared" si="10"/>
        <v>202.95</v>
      </c>
      <c r="P17" s="40"/>
      <c r="Q17" s="40"/>
      <c r="R17" s="40"/>
      <c r="S17" s="40"/>
      <c r="T17" s="40"/>
      <c r="U17" s="40"/>
      <c r="V17" s="40"/>
      <c r="W17" s="40"/>
      <c r="X17" s="40"/>
      <c r="Y17" s="40"/>
      <c r="Z17" s="40"/>
    </row>
    <row r="18" spans="1:26" s="41" customFormat="1" ht="300" x14ac:dyDescent="0.25">
      <c r="A18" s="61">
        <f>'APÊNDICE II-MEMÓRIA DE CÁLCULO'!A19</f>
        <v>15</v>
      </c>
      <c r="B18" s="93">
        <v>19094</v>
      </c>
      <c r="C18" s="95" t="s">
        <v>68</v>
      </c>
      <c r="D18" s="89" t="str">
        <f>'APÊNDICE II-MEMÓRIA DE CÁLCULO'!D19</f>
        <v xml:space="preserve">UND </v>
      </c>
      <c r="E18" s="31">
        <f>'APÊNDICE II-MEMÓRIA DE CÁLCULO'!E19</f>
        <v>2</v>
      </c>
      <c r="F18" s="32" t="s">
        <v>37</v>
      </c>
      <c r="G18" s="51">
        <v>9998.17</v>
      </c>
      <c r="H18" s="34">
        <f t="shared" si="4"/>
        <v>9998.17</v>
      </c>
      <c r="I18" s="35">
        <f t="shared" si="0"/>
        <v>19996.34</v>
      </c>
      <c r="J18" s="36">
        <f t="shared" si="5"/>
        <v>4999.085</v>
      </c>
      <c r="K18" s="37">
        <f t="shared" si="6"/>
        <v>9998.17</v>
      </c>
      <c r="L18" s="38">
        <f t="shared" si="7"/>
        <v>0</v>
      </c>
      <c r="M18" s="39">
        <f t="shared" si="8"/>
        <v>0</v>
      </c>
      <c r="N18" s="37">
        <f t="shared" si="9"/>
        <v>9998.17</v>
      </c>
      <c r="O18" s="37">
        <f t="shared" si="10"/>
        <v>9998.17</v>
      </c>
      <c r="P18" s="40"/>
      <c r="Q18" s="40"/>
      <c r="R18" s="40"/>
      <c r="S18" s="40"/>
      <c r="T18" s="40"/>
      <c r="U18" s="40"/>
      <c r="V18" s="40"/>
      <c r="W18" s="40"/>
      <c r="X18" s="40"/>
      <c r="Y18" s="40"/>
      <c r="Z18" s="40"/>
    </row>
    <row r="19" spans="1:26" s="41" customFormat="1" ht="180" x14ac:dyDescent="0.25">
      <c r="A19" s="61">
        <f>'APÊNDICE II-MEMÓRIA DE CÁLCULO'!A20</f>
        <v>16</v>
      </c>
      <c r="B19" s="93">
        <v>19094</v>
      </c>
      <c r="C19" s="95" t="s">
        <v>69</v>
      </c>
      <c r="D19" s="89" t="str">
        <f>'APÊNDICE II-MEMÓRIA DE CÁLCULO'!D20</f>
        <v xml:space="preserve">UND </v>
      </c>
      <c r="E19" s="31">
        <f>'APÊNDICE II-MEMÓRIA DE CÁLCULO'!E20</f>
        <v>15</v>
      </c>
      <c r="F19" s="32" t="s">
        <v>37</v>
      </c>
      <c r="G19" s="33">
        <v>9990</v>
      </c>
      <c r="H19" s="34">
        <f t="shared" si="4"/>
        <v>9990</v>
      </c>
      <c r="I19" s="35">
        <f t="shared" si="0"/>
        <v>149850</v>
      </c>
      <c r="J19" s="36">
        <f t="shared" si="5"/>
        <v>4995</v>
      </c>
      <c r="K19" s="37">
        <f t="shared" si="6"/>
        <v>9990</v>
      </c>
      <c r="L19" s="38">
        <f t="shared" si="7"/>
        <v>0</v>
      </c>
      <c r="M19" s="39">
        <f t="shared" si="8"/>
        <v>0</v>
      </c>
      <c r="N19" s="37">
        <f t="shared" si="9"/>
        <v>9990</v>
      </c>
      <c r="O19" s="37">
        <f t="shared" si="10"/>
        <v>9990</v>
      </c>
      <c r="P19" s="40"/>
      <c r="Q19" s="40"/>
      <c r="R19" s="40"/>
      <c r="S19" s="40"/>
      <c r="T19" s="40"/>
      <c r="U19" s="40"/>
      <c r="V19" s="40"/>
      <c r="W19" s="40"/>
      <c r="X19" s="40"/>
      <c r="Y19" s="40"/>
      <c r="Z19" s="40"/>
    </row>
    <row r="20" spans="1:26" s="41" customFormat="1" ht="30" x14ac:dyDescent="0.25">
      <c r="A20" s="61">
        <f>'APÊNDICE II-MEMÓRIA DE CÁLCULO'!A21</f>
        <v>17</v>
      </c>
      <c r="B20" s="92">
        <f>'APÊNDICE II-MEMÓRIA DE CÁLCULO'!B21</f>
        <v>11647</v>
      </c>
      <c r="C20" s="94" t="s">
        <v>54</v>
      </c>
      <c r="D20" s="89" t="str">
        <f>'APÊNDICE II-MEMÓRIA DE CÁLCULO'!D21</f>
        <v xml:space="preserve">UND </v>
      </c>
      <c r="E20" s="31">
        <f>'APÊNDICE II-MEMÓRIA DE CÁLCULO'!E21</f>
        <v>5</v>
      </c>
      <c r="F20" s="32" t="s">
        <v>37</v>
      </c>
      <c r="G20" s="33">
        <v>4008.24</v>
      </c>
      <c r="H20" s="34">
        <f t="shared" si="4"/>
        <v>4008.24</v>
      </c>
      <c r="I20" s="35">
        <f t="shared" si="0"/>
        <v>20041.199999999997</v>
      </c>
      <c r="J20" s="36">
        <f t="shared" si="5"/>
        <v>2004.12</v>
      </c>
      <c r="K20" s="37">
        <f t="shared" si="6"/>
        <v>4008.24</v>
      </c>
      <c r="L20" s="38">
        <f t="shared" si="7"/>
        <v>0</v>
      </c>
      <c r="M20" s="39">
        <f t="shared" si="8"/>
        <v>0</v>
      </c>
      <c r="N20" s="37">
        <f t="shared" si="9"/>
        <v>4008.24</v>
      </c>
      <c r="O20" s="37">
        <f t="shared" si="10"/>
        <v>4008.24</v>
      </c>
      <c r="P20" s="40"/>
      <c r="Q20" s="40"/>
      <c r="R20" s="40"/>
      <c r="S20" s="40"/>
      <c r="T20" s="40"/>
      <c r="U20" s="40"/>
      <c r="V20" s="40"/>
      <c r="W20" s="40"/>
      <c r="X20" s="40"/>
      <c r="Y20" s="40"/>
      <c r="Z20" s="40"/>
    </row>
    <row r="21" spans="1:26" s="41" customFormat="1" ht="210" x14ac:dyDescent="0.25">
      <c r="A21" s="61">
        <f>'APÊNDICE II-MEMÓRIA DE CÁLCULO'!A22</f>
        <v>18</v>
      </c>
      <c r="B21" s="93">
        <v>19095</v>
      </c>
      <c r="C21" s="95" t="s">
        <v>52</v>
      </c>
      <c r="D21" s="89" t="str">
        <f>'APÊNDICE II-MEMÓRIA DE CÁLCULO'!D22</f>
        <v xml:space="preserve">UND </v>
      </c>
      <c r="E21" s="31">
        <f>'APÊNDICE II-MEMÓRIA DE CÁLCULO'!E22</f>
        <v>2</v>
      </c>
      <c r="F21" s="32" t="s">
        <v>37</v>
      </c>
      <c r="G21" s="51">
        <v>1463.22</v>
      </c>
      <c r="H21" s="34">
        <f t="shared" si="4"/>
        <v>1463.22</v>
      </c>
      <c r="I21" s="35">
        <f t="shared" si="0"/>
        <v>2926.44</v>
      </c>
      <c r="J21" s="36">
        <f t="shared" si="5"/>
        <v>731.61</v>
      </c>
      <c r="K21" s="37">
        <f t="shared" si="6"/>
        <v>1463.22</v>
      </c>
      <c r="L21" s="38">
        <f t="shared" si="7"/>
        <v>0</v>
      </c>
      <c r="M21" s="39">
        <f t="shared" si="8"/>
        <v>0</v>
      </c>
      <c r="N21" s="37">
        <f t="shared" si="9"/>
        <v>1463.22</v>
      </c>
      <c r="O21" s="37">
        <f t="shared" si="10"/>
        <v>1463.22</v>
      </c>
      <c r="P21" s="40"/>
      <c r="Q21" s="40"/>
      <c r="R21" s="40"/>
      <c r="S21" s="40"/>
      <c r="T21" s="40"/>
      <c r="U21" s="40"/>
      <c r="V21" s="40"/>
      <c r="W21" s="40"/>
      <c r="X21" s="40"/>
      <c r="Y21" s="40"/>
      <c r="Z21" s="40"/>
    </row>
    <row r="22" spans="1:26" s="41" customFormat="1" ht="210" x14ac:dyDescent="0.25">
      <c r="A22" s="61">
        <f>'APÊNDICE II-MEMÓRIA DE CÁLCULO'!A23</f>
        <v>19</v>
      </c>
      <c r="B22" s="93">
        <v>19096</v>
      </c>
      <c r="C22" s="95" t="s">
        <v>52</v>
      </c>
      <c r="D22" s="89" t="str">
        <f>'APÊNDICE II-MEMÓRIA DE CÁLCULO'!D23</f>
        <v xml:space="preserve">UND </v>
      </c>
      <c r="E22" s="31">
        <f>'APÊNDICE II-MEMÓRIA DE CÁLCULO'!E23</f>
        <v>2</v>
      </c>
      <c r="F22" s="32" t="s">
        <v>37</v>
      </c>
      <c r="G22" s="51">
        <v>12424.01</v>
      </c>
      <c r="H22" s="34">
        <f t="shared" si="4"/>
        <v>12424.01</v>
      </c>
      <c r="I22" s="35">
        <f t="shared" si="0"/>
        <v>24848.02</v>
      </c>
      <c r="J22" s="36">
        <f t="shared" si="5"/>
        <v>6212.0050000000001</v>
      </c>
      <c r="K22" s="37">
        <f t="shared" si="6"/>
        <v>12424.01</v>
      </c>
      <c r="L22" s="38">
        <f t="shared" si="7"/>
        <v>0</v>
      </c>
      <c r="M22" s="39">
        <f t="shared" si="8"/>
        <v>0</v>
      </c>
      <c r="N22" s="37">
        <f t="shared" si="9"/>
        <v>12424.01</v>
      </c>
      <c r="O22" s="37">
        <f t="shared" si="10"/>
        <v>12424.01</v>
      </c>
      <c r="P22" s="40"/>
      <c r="Q22" s="40"/>
      <c r="R22" s="40"/>
      <c r="S22" s="40"/>
      <c r="T22" s="40"/>
      <c r="U22" s="40"/>
      <c r="V22" s="40"/>
      <c r="W22" s="40"/>
      <c r="X22" s="40"/>
      <c r="Y22" s="40"/>
      <c r="Z22" s="40"/>
    </row>
    <row r="23" spans="1:26" s="41" customFormat="1" ht="270" x14ac:dyDescent="0.25">
      <c r="A23" s="61">
        <f>'APÊNDICE II-MEMÓRIA DE CÁLCULO'!A24</f>
        <v>20</v>
      </c>
      <c r="B23" s="93">
        <v>19097</v>
      </c>
      <c r="C23" s="95" t="s">
        <v>70</v>
      </c>
      <c r="D23" s="89" t="str">
        <f>'APÊNDICE II-MEMÓRIA DE CÁLCULO'!D24</f>
        <v xml:space="preserve">UND </v>
      </c>
      <c r="E23" s="31">
        <f>'APÊNDICE II-MEMÓRIA DE CÁLCULO'!E24</f>
        <v>24</v>
      </c>
      <c r="F23" s="32" t="s">
        <v>37</v>
      </c>
      <c r="G23" s="51">
        <v>666.45</v>
      </c>
      <c r="H23" s="34">
        <f t="shared" si="4"/>
        <v>666.45</v>
      </c>
      <c r="I23" s="35">
        <f t="shared" si="0"/>
        <v>15994.800000000001</v>
      </c>
      <c r="J23" s="36">
        <f t="shared" si="5"/>
        <v>333.22500000000002</v>
      </c>
      <c r="K23" s="37">
        <f t="shared" si="6"/>
        <v>666.45</v>
      </c>
      <c r="L23" s="38">
        <f t="shared" si="7"/>
        <v>0</v>
      </c>
      <c r="M23" s="39">
        <f t="shared" si="8"/>
        <v>0</v>
      </c>
      <c r="N23" s="37">
        <f t="shared" si="9"/>
        <v>666.45</v>
      </c>
      <c r="O23" s="37">
        <f t="shared" si="10"/>
        <v>666.45</v>
      </c>
      <c r="P23" s="40"/>
      <c r="Q23" s="40"/>
      <c r="R23" s="40"/>
      <c r="S23" s="40"/>
      <c r="T23" s="40"/>
      <c r="U23" s="40"/>
      <c r="V23" s="40"/>
      <c r="W23" s="40"/>
      <c r="X23" s="40"/>
      <c r="Y23" s="40"/>
      <c r="Z23" s="40"/>
    </row>
    <row r="24" spans="1:26" s="41" customFormat="1" ht="27.75" customHeight="1" x14ac:dyDescent="0.25">
      <c r="A24" s="62" t="s">
        <v>7</v>
      </c>
      <c r="B24" s="91"/>
      <c r="C24" s="91"/>
      <c r="D24" s="62"/>
      <c r="E24" s="62"/>
      <c r="F24" s="62"/>
      <c r="G24" s="62"/>
      <c r="H24" s="62"/>
      <c r="I24" s="42">
        <f>SUM(I4:I23)</f>
        <v>352578.64</v>
      </c>
      <c r="J24" s="40"/>
      <c r="K24" s="40"/>
      <c r="L24" s="40"/>
      <c r="M24" s="40"/>
      <c r="N24" s="40"/>
      <c r="O24" s="40"/>
      <c r="P24" s="40"/>
      <c r="Q24" s="40"/>
      <c r="R24" s="40"/>
      <c r="S24" s="40"/>
      <c r="T24" s="40"/>
      <c r="U24" s="40"/>
      <c r="V24" s="40"/>
      <c r="W24" s="40"/>
      <c r="X24" s="40"/>
      <c r="Y24" s="40"/>
      <c r="Z24" s="40"/>
    </row>
    <row r="25" spans="1:26" s="41" customFormat="1" ht="140.25" customHeight="1" x14ac:dyDescent="0.25">
      <c r="A25" s="22"/>
      <c r="B25" s="22"/>
      <c r="C25" s="58"/>
      <c r="D25" s="23"/>
      <c r="E25" s="22"/>
      <c r="F25" s="40"/>
      <c r="G25" s="43"/>
      <c r="H25" s="40"/>
      <c r="I25" s="40"/>
      <c r="J25" s="40"/>
      <c r="K25" s="40"/>
      <c r="L25" s="40"/>
      <c r="M25" s="40"/>
      <c r="N25" s="40"/>
      <c r="O25" s="40"/>
      <c r="P25" s="40"/>
      <c r="Q25" s="40"/>
      <c r="R25" s="40"/>
      <c r="S25" s="40"/>
      <c r="T25" s="40"/>
      <c r="U25" s="40"/>
      <c r="V25" s="40"/>
      <c r="W25" s="40"/>
      <c r="X25" s="40"/>
      <c r="Y25" s="40"/>
      <c r="Z25" s="40"/>
    </row>
    <row r="26" spans="1:26" s="41" customFormat="1" ht="140.25" customHeight="1" x14ac:dyDescent="0.25">
      <c r="A26" s="22"/>
      <c r="B26" s="22"/>
      <c r="C26" s="58"/>
      <c r="D26" s="23"/>
      <c r="E26" s="22"/>
      <c r="F26" s="40"/>
      <c r="G26" s="43"/>
      <c r="H26" s="40"/>
      <c r="I26" s="40"/>
      <c r="J26" s="40"/>
      <c r="K26" s="40"/>
      <c r="L26" s="40"/>
      <c r="M26" s="40"/>
      <c r="N26" s="40"/>
      <c r="O26" s="40"/>
      <c r="P26" s="40"/>
      <c r="Q26" s="40"/>
      <c r="R26" s="40"/>
      <c r="S26" s="40"/>
      <c r="T26" s="40"/>
      <c r="U26" s="40"/>
      <c r="V26" s="40"/>
      <c r="W26" s="40"/>
      <c r="X26" s="40"/>
      <c r="Y26" s="40"/>
      <c r="Z26" s="40"/>
    </row>
    <row r="27" spans="1:26" s="41" customFormat="1" ht="103.5" customHeight="1" x14ac:dyDescent="0.25">
      <c r="A27" s="22"/>
      <c r="B27" s="22"/>
      <c r="C27" s="58"/>
      <c r="D27" s="23"/>
      <c r="E27" s="22"/>
      <c r="F27" s="40"/>
      <c r="G27" s="43"/>
      <c r="H27" s="40"/>
      <c r="I27" s="40"/>
      <c r="J27" s="40"/>
      <c r="K27" s="40"/>
      <c r="L27" s="40"/>
      <c r="M27" s="40"/>
      <c r="N27" s="40"/>
      <c r="O27" s="40"/>
      <c r="P27" s="40"/>
      <c r="Q27" s="40"/>
      <c r="R27" s="40"/>
      <c r="S27" s="40"/>
      <c r="T27" s="40"/>
      <c r="U27" s="40"/>
      <c r="V27" s="40"/>
      <c r="W27" s="40"/>
      <c r="X27" s="40"/>
      <c r="Y27" s="40"/>
      <c r="Z27" s="40"/>
    </row>
    <row r="28" spans="1:26" s="41" customFormat="1" ht="98.25" customHeight="1" x14ac:dyDescent="0.25">
      <c r="A28" s="22"/>
      <c r="B28" s="22"/>
      <c r="C28" s="58"/>
      <c r="D28" s="23"/>
      <c r="E28" s="22"/>
      <c r="F28" s="40"/>
      <c r="G28" s="43"/>
      <c r="H28" s="40"/>
      <c r="I28" s="40"/>
      <c r="J28" s="40"/>
      <c r="K28" s="40"/>
      <c r="L28" s="40"/>
      <c r="M28" s="40"/>
      <c r="N28" s="40"/>
      <c r="O28" s="40"/>
      <c r="P28" s="40"/>
      <c r="Q28" s="40"/>
      <c r="R28" s="40"/>
      <c r="S28" s="40"/>
      <c r="T28" s="40"/>
      <c r="U28" s="40"/>
      <c r="V28" s="40"/>
      <c r="W28" s="40"/>
      <c r="X28" s="40"/>
      <c r="Y28" s="40"/>
      <c r="Z28" s="40"/>
    </row>
    <row r="29" spans="1:26" s="41" customFormat="1" ht="140.25" customHeight="1" x14ac:dyDescent="0.25">
      <c r="A29" s="22"/>
      <c r="B29" s="22"/>
      <c r="C29" s="58"/>
      <c r="D29" s="23"/>
      <c r="E29" s="22"/>
      <c r="F29" s="40"/>
      <c r="G29" s="43"/>
      <c r="H29" s="40"/>
      <c r="I29" s="40"/>
      <c r="J29" s="40"/>
      <c r="K29" s="40"/>
      <c r="L29" s="40"/>
      <c r="M29" s="40"/>
      <c r="N29" s="40"/>
      <c r="O29" s="40"/>
      <c r="P29" s="40"/>
      <c r="Q29" s="40"/>
      <c r="R29" s="40"/>
      <c r="S29" s="40"/>
      <c r="T29" s="40"/>
      <c r="U29" s="40"/>
      <c r="V29" s="40"/>
      <c r="W29" s="40"/>
      <c r="X29" s="40"/>
      <c r="Y29" s="40"/>
      <c r="Z29" s="40"/>
    </row>
    <row r="30" spans="1:26" s="41" customFormat="1" ht="94.5" customHeight="1" x14ac:dyDescent="0.25">
      <c r="A30" s="22"/>
      <c r="B30" s="22"/>
      <c r="C30" s="58"/>
      <c r="D30" s="23"/>
      <c r="E30" s="22"/>
      <c r="F30" s="40"/>
      <c r="G30" s="43"/>
      <c r="H30" s="40"/>
      <c r="I30" s="40"/>
      <c r="J30" s="40"/>
      <c r="K30" s="40"/>
      <c r="L30" s="40"/>
      <c r="M30" s="40"/>
      <c r="N30" s="40"/>
      <c r="O30" s="40"/>
      <c r="P30" s="40"/>
      <c r="Q30" s="40"/>
      <c r="R30" s="40"/>
      <c r="S30" s="40"/>
      <c r="T30" s="40"/>
      <c r="U30" s="40"/>
      <c r="V30" s="40"/>
      <c r="W30" s="40"/>
      <c r="X30" s="40"/>
      <c r="Y30" s="40"/>
      <c r="Z30" s="40"/>
    </row>
    <row r="31" spans="1:26" s="41" customFormat="1" ht="140.25" customHeight="1" x14ac:dyDescent="0.25">
      <c r="A31" s="22"/>
      <c r="B31" s="22"/>
      <c r="C31" s="58"/>
      <c r="D31" s="23"/>
      <c r="E31" s="22"/>
      <c r="F31" s="40"/>
      <c r="G31" s="43"/>
      <c r="H31" s="40"/>
      <c r="I31" s="40"/>
      <c r="J31" s="40"/>
      <c r="K31" s="40"/>
      <c r="L31" s="40"/>
      <c r="M31" s="40"/>
      <c r="N31" s="40"/>
      <c r="O31" s="40"/>
      <c r="P31" s="40"/>
      <c r="Q31" s="40"/>
      <c r="R31" s="40"/>
      <c r="S31" s="40"/>
      <c r="T31" s="40"/>
      <c r="U31" s="40"/>
      <c r="V31" s="40"/>
      <c r="W31" s="40"/>
      <c r="X31" s="40"/>
      <c r="Y31" s="40"/>
      <c r="Z31" s="40"/>
    </row>
    <row r="32" spans="1:26" s="41" customFormat="1" ht="140.25" customHeight="1" x14ac:dyDescent="0.25">
      <c r="A32" s="22"/>
      <c r="B32" s="22"/>
      <c r="C32" s="58"/>
      <c r="D32" s="23"/>
      <c r="E32" s="22"/>
      <c r="F32" s="40"/>
      <c r="G32" s="43"/>
      <c r="H32" s="40"/>
      <c r="I32" s="40"/>
      <c r="J32" s="40"/>
      <c r="K32" s="40"/>
      <c r="L32" s="40"/>
      <c r="M32" s="40"/>
      <c r="N32" s="40"/>
      <c r="O32" s="40"/>
      <c r="P32" s="40"/>
      <c r="Q32" s="40"/>
      <c r="R32" s="40"/>
      <c r="S32" s="40"/>
      <c r="T32" s="40"/>
      <c r="U32" s="40"/>
      <c r="V32" s="40"/>
      <c r="W32" s="40"/>
      <c r="X32" s="40"/>
      <c r="Y32" s="40"/>
      <c r="Z32" s="40"/>
    </row>
    <row r="33" spans="1:26" s="41" customFormat="1" ht="140.25" customHeight="1" x14ac:dyDescent="0.25">
      <c r="A33" s="22"/>
      <c r="B33" s="22"/>
      <c r="C33" s="58"/>
      <c r="D33" s="23"/>
      <c r="E33" s="22"/>
      <c r="F33" s="40"/>
      <c r="G33" s="43"/>
      <c r="H33" s="40"/>
      <c r="I33" s="40"/>
      <c r="J33" s="40"/>
      <c r="K33" s="40"/>
      <c r="L33" s="40"/>
      <c r="M33" s="40"/>
      <c r="N33" s="40"/>
      <c r="O33" s="40"/>
      <c r="P33" s="40"/>
      <c r="Q33" s="40"/>
      <c r="R33" s="40"/>
      <c r="S33" s="40"/>
      <c r="T33" s="40"/>
      <c r="U33" s="40"/>
      <c r="V33" s="40"/>
      <c r="W33" s="40"/>
      <c r="X33" s="40"/>
      <c r="Y33" s="40"/>
      <c r="Z33" s="40"/>
    </row>
    <row r="34" spans="1:26" s="41" customFormat="1" ht="140.25" customHeight="1" x14ac:dyDescent="0.25">
      <c r="A34" s="22"/>
      <c r="B34" s="22"/>
      <c r="C34" s="58"/>
      <c r="D34" s="23"/>
      <c r="E34" s="22"/>
      <c r="F34" s="40"/>
      <c r="G34" s="43"/>
      <c r="H34" s="40"/>
      <c r="I34" s="40"/>
      <c r="J34" s="40"/>
      <c r="K34" s="40"/>
      <c r="L34" s="40"/>
      <c r="M34" s="40"/>
      <c r="N34" s="40"/>
      <c r="O34" s="40"/>
      <c r="P34" s="40"/>
      <c r="Q34" s="40"/>
      <c r="R34" s="40"/>
      <c r="S34" s="40"/>
      <c r="T34" s="40"/>
      <c r="U34" s="40"/>
      <c r="V34" s="40"/>
      <c r="W34" s="40"/>
      <c r="X34" s="40"/>
      <c r="Y34" s="40"/>
      <c r="Z34" s="40"/>
    </row>
    <row r="35" spans="1:26" s="41" customFormat="1" ht="140.25" customHeight="1" x14ac:dyDescent="0.25">
      <c r="A35" s="22"/>
      <c r="B35" s="22"/>
      <c r="C35" s="58"/>
      <c r="D35" s="23"/>
      <c r="E35" s="22"/>
      <c r="F35" s="40"/>
      <c r="G35" s="43"/>
      <c r="H35" s="40"/>
      <c r="I35" s="40"/>
      <c r="J35" s="40"/>
      <c r="K35" s="40"/>
      <c r="L35" s="40"/>
      <c r="M35" s="40"/>
      <c r="N35" s="40"/>
      <c r="O35" s="40"/>
      <c r="P35" s="40"/>
      <c r="Q35" s="40"/>
      <c r="R35" s="40"/>
      <c r="S35" s="40"/>
      <c r="T35" s="40"/>
      <c r="U35" s="40"/>
      <c r="V35" s="40"/>
      <c r="W35" s="40"/>
      <c r="X35" s="40"/>
      <c r="Y35" s="40"/>
      <c r="Z35" s="40"/>
    </row>
    <row r="36" spans="1:26" s="41" customFormat="1" ht="64.5" customHeight="1" x14ac:dyDescent="0.25">
      <c r="A36" s="22"/>
      <c r="B36" s="22"/>
      <c r="C36" s="58"/>
      <c r="D36" s="23"/>
      <c r="E36" s="22"/>
      <c r="F36" s="40"/>
      <c r="G36" s="43"/>
      <c r="H36" s="40"/>
      <c r="I36" s="40"/>
      <c r="J36" s="40"/>
      <c r="K36" s="40"/>
      <c r="L36" s="40"/>
      <c r="M36" s="40"/>
      <c r="N36" s="40"/>
      <c r="O36" s="40"/>
      <c r="P36" s="40"/>
      <c r="Q36" s="40"/>
      <c r="R36" s="40"/>
      <c r="S36" s="40"/>
      <c r="T36" s="40"/>
      <c r="U36" s="40"/>
      <c r="V36" s="40"/>
      <c r="W36" s="40"/>
      <c r="X36" s="40"/>
      <c r="Y36" s="40"/>
      <c r="Z36" s="40"/>
    </row>
    <row r="37" spans="1:26" ht="148.5" customHeight="1" x14ac:dyDescent="0.25">
      <c r="B37" s="22"/>
      <c r="D37" s="23"/>
      <c r="E37" s="22"/>
      <c r="F37" s="23"/>
      <c r="G37" s="44"/>
      <c r="H37" s="23"/>
      <c r="I37" s="23"/>
      <c r="J37" s="23"/>
      <c r="K37" s="23"/>
      <c r="L37" s="23"/>
    </row>
    <row r="38" spans="1:26" ht="409.5" customHeight="1" x14ac:dyDescent="0.25">
      <c r="B38" s="22"/>
      <c r="D38" s="23"/>
      <c r="E38" s="22"/>
      <c r="F38" s="23"/>
      <c r="G38" s="44"/>
      <c r="H38" s="23"/>
      <c r="I38" s="23"/>
      <c r="J38" s="23"/>
      <c r="K38" s="23"/>
      <c r="L38" s="23"/>
    </row>
    <row r="39" spans="1:26" ht="171.75" customHeight="1" x14ac:dyDescent="0.25">
      <c r="B39" s="22"/>
      <c r="D39" s="23"/>
      <c r="E39" s="22"/>
      <c r="F39" s="23"/>
      <c r="G39" s="44"/>
      <c r="H39" s="23"/>
      <c r="I39" s="23"/>
      <c r="J39" s="23"/>
      <c r="K39" s="23"/>
      <c r="L39" s="23"/>
    </row>
    <row r="40" spans="1:26" s="45" customFormat="1" ht="409.6" customHeight="1" x14ac:dyDescent="0.25">
      <c r="A40" s="22"/>
      <c r="B40" s="22"/>
      <c r="C40" s="58"/>
      <c r="D40" s="23"/>
      <c r="E40" s="22"/>
      <c r="G40" s="46"/>
    </row>
    <row r="41" spans="1:26" ht="213.75" customHeight="1" x14ac:dyDescent="0.25">
      <c r="B41" s="22"/>
      <c r="D41" s="23"/>
      <c r="E41" s="22"/>
      <c r="F41" s="23"/>
      <c r="G41" s="44"/>
      <c r="H41" s="23"/>
      <c r="I41" s="23"/>
      <c r="J41" s="23"/>
      <c r="K41" s="23"/>
      <c r="L41" s="23"/>
    </row>
    <row r="42" spans="1:26" ht="108.75" customHeight="1" x14ac:dyDescent="0.25">
      <c r="B42" s="22"/>
      <c r="D42" s="23"/>
      <c r="E42" s="22"/>
      <c r="F42" s="23"/>
      <c r="G42" s="44"/>
      <c r="H42" s="23"/>
      <c r="I42" s="23"/>
      <c r="J42" s="23"/>
      <c r="K42" s="23"/>
      <c r="L42" s="23"/>
    </row>
    <row r="43" spans="1:26" s="45" customFormat="1" ht="111" customHeight="1" x14ac:dyDescent="0.25">
      <c r="A43" s="22"/>
      <c r="B43" s="22"/>
      <c r="C43" s="58"/>
      <c r="D43" s="23"/>
      <c r="E43" s="22"/>
      <c r="G43" s="46"/>
    </row>
    <row r="44" spans="1:26" s="45" customFormat="1" ht="156" customHeight="1" x14ac:dyDescent="0.25">
      <c r="A44" s="22"/>
      <c r="B44" s="22"/>
      <c r="C44" s="58"/>
      <c r="D44" s="23"/>
      <c r="E44" s="22"/>
      <c r="G44" s="46"/>
    </row>
    <row r="45" spans="1:26" ht="75" customHeight="1" x14ac:dyDescent="0.25">
      <c r="B45" s="22"/>
      <c r="D45" s="23"/>
      <c r="E45" s="22"/>
      <c r="F45" s="23"/>
      <c r="G45" s="44"/>
      <c r="H45" s="23"/>
      <c r="I45" s="23"/>
      <c r="J45" s="23"/>
      <c r="K45" s="23"/>
      <c r="L45" s="23"/>
    </row>
    <row r="46" spans="1:26" s="41" customFormat="1" ht="92.25" customHeight="1" x14ac:dyDescent="0.25">
      <c r="A46" s="22"/>
      <c r="B46" s="22"/>
      <c r="C46" s="58"/>
      <c r="D46" s="23"/>
      <c r="E46" s="22"/>
      <c r="G46" s="47"/>
    </row>
    <row r="47" spans="1:26" s="41" customFormat="1" ht="281.25" customHeight="1" x14ac:dyDescent="0.25">
      <c r="A47" s="22"/>
      <c r="B47" s="22"/>
      <c r="C47" s="58"/>
      <c r="D47" s="23"/>
      <c r="E47" s="22"/>
      <c r="G47" s="47"/>
    </row>
    <row r="48" spans="1:26" s="41" customFormat="1" ht="124.15" customHeight="1" x14ac:dyDescent="0.25">
      <c r="A48" s="22"/>
      <c r="B48" s="22"/>
      <c r="C48" s="58"/>
      <c r="D48" s="23"/>
      <c r="E48" s="22"/>
      <c r="G48" s="47"/>
    </row>
    <row r="49" spans="1:9" s="41" customFormat="1" ht="48" customHeight="1" x14ac:dyDescent="0.25">
      <c r="A49" s="22"/>
      <c r="B49" s="22"/>
      <c r="C49" s="58"/>
      <c r="D49" s="23"/>
      <c r="E49" s="22"/>
      <c r="G49" s="47"/>
    </row>
    <row r="50" spans="1:9" s="41" customFormat="1" ht="51.6" customHeight="1" x14ac:dyDescent="0.25">
      <c r="A50" s="22"/>
      <c r="B50" s="22"/>
      <c r="C50" s="58"/>
      <c r="D50" s="23"/>
      <c r="E50" s="22"/>
      <c r="G50" s="47"/>
    </row>
    <row r="51" spans="1:9" s="41" customFormat="1" ht="51.6" customHeight="1" x14ac:dyDescent="0.25">
      <c r="A51" s="22"/>
      <c r="B51" s="22"/>
      <c r="C51" s="58"/>
      <c r="D51" s="23"/>
      <c r="E51" s="22"/>
      <c r="G51" s="47"/>
    </row>
    <row r="52" spans="1:9" s="41" customFormat="1" ht="66.599999999999994" customHeight="1" x14ac:dyDescent="0.25">
      <c r="A52" s="22"/>
      <c r="B52" s="22"/>
      <c r="C52" s="58"/>
      <c r="D52" s="23"/>
      <c r="E52" s="22"/>
      <c r="G52" s="47"/>
    </row>
    <row r="53" spans="1:9" s="41" customFormat="1" ht="49.15" customHeight="1" x14ac:dyDescent="0.25">
      <c r="A53" s="22"/>
      <c r="B53" s="22"/>
      <c r="C53" s="58"/>
      <c r="D53" s="23"/>
      <c r="E53" s="22"/>
      <c r="G53" s="47"/>
    </row>
    <row r="54" spans="1:9" s="41" customFormat="1" ht="56.45" customHeight="1" x14ac:dyDescent="0.25">
      <c r="A54" s="22"/>
      <c r="B54" s="22"/>
      <c r="C54" s="58"/>
      <c r="D54" s="23"/>
      <c r="E54" s="22"/>
      <c r="G54" s="47"/>
    </row>
    <row r="55" spans="1:9" s="41" customFormat="1" ht="60.6" customHeight="1" x14ac:dyDescent="0.25">
      <c r="A55" s="22"/>
      <c r="B55" s="22"/>
      <c r="C55" s="58"/>
      <c r="D55" s="23"/>
      <c r="E55" s="22"/>
      <c r="G55" s="47"/>
    </row>
    <row r="56" spans="1:9" s="41" customFormat="1" ht="61.15" customHeight="1" x14ac:dyDescent="0.25">
      <c r="A56" s="22"/>
      <c r="B56" s="22"/>
      <c r="C56" s="58"/>
      <c r="D56" s="23"/>
      <c r="E56" s="22"/>
      <c r="G56" s="47"/>
    </row>
    <row r="57" spans="1:9" s="41" customFormat="1" ht="55.15" customHeight="1" x14ac:dyDescent="0.25">
      <c r="A57" s="22"/>
      <c r="B57" s="22"/>
      <c r="C57" s="58"/>
      <c r="D57" s="23"/>
      <c r="E57" s="22"/>
      <c r="G57" s="47"/>
    </row>
    <row r="58" spans="1:9" s="41" customFormat="1" ht="57.6" customHeight="1" x14ac:dyDescent="0.25">
      <c r="A58" s="22"/>
      <c r="B58" s="22"/>
      <c r="C58" s="58"/>
      <c r="D58" s="23"/>
      <c r="E58" s="22"/>
      <c r="G58" s="47"/>
    </row>
    <row r="59" spans="1:9" ht="17.25" customHeight="1" x14ac:dyDescent="0.25">
      <c r="A59" s="80" t="s">
        <v>8</v>
      </c>
      <c r="B59" s="81"/>
      <c r="C59" s="81"/>
      <c r="D59" s="81"/>
      <c r="E59" s="81"/>
      <c r="F59" s="81"/>
      <c r="G59" s="81"/>
      <c r="H59" s="82"/>
      <c r="I59" s="83"/>
    </row>
    <row r="60" spans="1:9" ht="114" customHeight="1" x14ac:dyDescent="0.25">
      <c r="A60" s="86" t="s">
        <v>38</v>
      </c>
      <c r="B60" s="87"/>
      <c r="C60" s="87"/>
      <c r="D60" s="87"/>
      <c r="E60" s="87"/>
      <c r="F60" s="87"/>
      <c r="G60" s="87"/>
      <c r="H60" s="87"/>
      <c r="I60" s="88"/>
    </row>
    <row r="61" spans="1:9" ht="34.5" customHeight="1" x14ac:dyDescent="0.25">
      <c r="A61" s="85" t="s">
        <v>39</v>
      </c>
      <c r="B61" s="85"/>
      <c r="C61" s="84"/>
      <c r="D61" s="84"/>
      <c r="E61" s="84"/>
      <c r="F61" s="84"/>
      <c r="G61" s="84"/>
      <c r="H61" s="43"/>
      <c r="I61" s="40"/>
    </row>
    <row r="62" spans="1:9" x14ac:dyDescent="0.25">
      <c r="I62" s="50"/>
    </row>
    <row r="63" spans="1:9" x14ac:dyDescent="0.25">
      <c r="I63" s="50"/>
    </row>
    <row r="64" spans="1:9" x14ac:dyDescent="0.25">
      <c r="I64" s="50"/>
    </row>
    <row r="65" ht="14.45" customHeight="1" x14ac:dyDescent="0.25"/>
    <row r="67" ht="14.45" customHeight="1" x14ac:dyDescent="0.25"/>
  </sheetData>
  <mergeCells count="8">
    <mergeCell ref="A1:I1"/>
    <mergeCell ref="A2:I2"/>
    <mergeCell ref="A59:G59"/>
    <mergeCell ref="H59:I59"/>
    <mergeCell ref="C61:G61"/>
    <mergeCell ref="A61:B61"/>
    <mergeCell ref="A60:I60"/>
    <mergeCell ref="A24:H24"/>
  </mergeCells>
  <phoneticPr fontId="3" type="noConversion"/>
  <pageMargins left="0.23622047244094491" right="0.23622047244094491" top="0.74803149606299213" bottom="0.74803149606299213" header="0.31496062992125984" footer="0.31496062992125984"/>
  <pageSetup paperSize="9" scale="31"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APÊNDICE I - ESPECIF. E QUANT.</vt:lpstr>
      <vt:lpstr>APÊNDICE II-MEMÓRIA DE CÁLCULO</vt:lpstr>
      <vt:lpstr>APÊNDICE III - MAPA DE PREÇOS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Eduarda Pereira</dc:creator>
  <cp:keywords/>
  <dc:description/>
  <cp:lastModifiedBy>Lenovo</cp:lastModifiedBy>
  <cp:revision/>
  <dcterms:created xsi:type="dcterms:W3CDTF">2023-12-18T12:47:29Z</dcterms:created>
  <dcterms:modified xsi:type="dcterms:W3CDTF">2025-07-14T13:37:36Z</dcterms:modified>
  <cp:category/>
  <cp:contentStatus/>
</cp:coreProperties>
</file>