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eo Falcão\Documents\Sistema de Controle Interno\Prestação de Contas 2020\Contas de Gestão 2020-Resolução TC 110-2020\Item 46- Mapa de Obras\"/>
    </mc:Choice>
  </mc:AlternateContent>
  <xr:revisionPtr revIDLastSave="0" documentId="8_{174E10BF-ADB0-427F-9B04-C9B64AC09E85}" xr6:coauthVersionLast="46" xr6:coauthVersionMax="46" xr10:uidLastSave="{00000000-0000-0000-0000-000000000000}"/>
  <bookViews>
    <workbookView xWindow="-108" yWindow="-108" windowWidth="16608" windowHeight="8832" xr2:uid="{0FEB5F5A-CF8D-464C-8E59-68850C37D56D}"/>
  </bookViews>
  <sheets>
    <sheet name="Planilha1" sheetId="1" r:id="rId1"/>
    <sheet name="Planilh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0" i="1" l="1"/>
  <c r="AN10" i="1" s="1"/>
  <c r="AN22" i="1"/>
  <c r="AP22" i="1"/>
  <c r="AR22" i="1" s="1"/>
  <c r="AG22" i="1"/>
  <c r="AP8" i="1"/>
  <c r="AR8" i="1" s="1"/>
  <c r="AN8" i="1"/>
  <c r="AP15" i="1"/>
  <c r="AN15" i="1"/>
  <c r="AG15" i="1"/>
  <c r="AP10" i="1" l="1"/>
  <c r="AR10" i="1"/>
  <c r="AN21" i="1"/>
  <c r="AP21" i="1" s="1"/>
  <c r="AR21" i="1" s="1"/>
  <c r="AG21" i="1"/>
  <c r="AR19" i="1" l="1"/>
  <c r="AR18" i="1"/>
  <c r="AP19" i="1"/>
  <c r="AP18" i="1"/>
  <c r="AP17" i="1"/>
  <c r="AR17" i="1" s="1"/>
  <c r="AP16" i="1"/>
  <c r="AR16" i="1" s="1"/>
  <c r="AN20" i="1"/>
  <c r="AP20" i="1" s="1"/>
  <c r="AR20" i="1" s="1"/>
  <c r="AN19" i="1"/>
  <c r="AN18" i="1"/>
  <c r="AN17" i="1"/>
  <c r="AN16" i="1"/>
  <c r="E5" i="2"/>
  <c r="E7" i="2" s="1"/>
  <c r="A1" i="2" s="1"/>
  <c r="AN7" i="1"/>
  <c r="AP7" i="1" s="1"/>
  <c r="AR7" i="1" s="1"/>
  <c r="AP9" i="1"/>
  <c r="AN9" i="1"/>
  <c r="AN11" i="1" l="1"/>
  <c r="AP11" i="1" s="1"/>
  <c r="AR11" i="1" s="1"/>
  <c r="AN12" i="1" l="1"/>
  <c r="AP12" i="1" s="1"/>
  <c r="AR12" i="1" s="1"/>
  <c r="AD11" i="1" l="1"/>
  <c r="AG12" i="1"/>
  <c r="AN6" i="1" l="1"/>
  <c r="AP6" i="1" s="1"/>
  <c r="AG6" i="1" l="1"/>
</calcChain>
</file>

<file path=xl/sharedStrings.xml><?xml version="1.0" encoding="utf-8"?>
<sst xmlns="http://schemas.openxmlformats.org/spreadsheetml/2006/main" count="202" uniqueCount="121">
  <si>
    <r>
      <rPr>
        <sz val="4"/>
        <rFont val="Arial"/>
        <family val="2"/>
      </rPr>
      <t>CONVÊNIO</t>
    </r>
  </si>
  <si>
    <r>
      <rPr>
        <sz val="4"/>
        <rFont val="Arial"/>
        <family val="2"/>
      </rPr>
      <t>CONTRATADO</t>
    </r>
  </si>
  <si>
    <r>
      <rPr>
        <sz val="4"/>
        <rFont val="Arial"/>
        <family val="2"/>
      </rPr>
      <t>CONTRATO</t>
    </r>
  </si>
  <si>
    <r>
      <rPr>
        <sz val="4"/>
        <rFont val="Arial"/>
        <family val="2"/>
      </rPr>
      <t>ADITIVO</t>
    </r>
  </si>
  <si>
    <r>
      <rPr>
        <sz val="4"/>
        <rFont val="Arial"/>
        <family val="2"/>
      </rPr>
      <t>EXECUÇÃO</t>
    </r>
  </si>
  <si>
    <t>Tomada de preço  Nº 003/2017</t>
  </si>
  <si>
    <t>Tomada de preço  Nº 003/2018</t>
  </si>
  <si>
    <t>Tomada de preço  Nº 001/2019</t>
  </si>
  <si>
    <t>Tomada de preço  Nº 004/2019</t>
  </si>
  <si>
    <t>Concorrência Nº 001/2019</t>
  </si>
  <si>
    <t>Concorrencia Nº 005/2019</t>
  </si>
  <si>
    <t>Construção de uma quadra poliesportiva coberta, com vestiário, modelo padrão no Ministério de Educação/FNDE.</t>
  </si>
  <si>
    <t>205970/2013</t>
  </si>
  <si>
    <t>FNDE</t>
  </si>
  <si>
    <t>01.666.477/0001-73</t>
  </si>
  <si>
    <t>J V SILVA ENGENHARIA LTDA EPP</t>
  </si>
  <si>
    <r>
      <rPr>
        <b/>
        <sz val="5.5"/>
        <rFont val="Arial"/>
        <family val="2"/>
      </rPr>
      <t xml:space="preserve">LEGENDA:
</t>
    </r>
    <r>
      <rPr>
        <sz val="5.5"/>
        <rFont val="Arial"/>
        <family val="2"/>
      </rPr>
      <t>(1) Unidade Gestora (Prefeituras, Secretarias Municipais, Empresas Públicas, Autarquias etc.);
(2) Órgão ou entidade com competência para autorizar despesas ou empenhar;
(3) Exercício Financeiro;
(4) Período a que se referem as informações. Exemplo: 1º Trimestre;
(5) Número da licitação em série anual. Inserir antes do número a referência da modalidade da licitação (Concorrência-CC; Tomada de Preços-TP; Convite-CV; na hipótese de ocorrência de Dispensa de Licitação-DP ou Inexigibilidade-IN) e após o número (três dígitos), a referência ao ano (quatro dígitos) da licitação/dispensa/inexigibilidade. Exemplos: CC010/2005 (Concorrência de número 10 ocorrida em 2005), DP011/2004;
(6) Identificação, de forma clara e concisa, da obra, serviço (material, mão-de-obra, equipamentos) ou aquisição de materiais. Deverão estar relacionadas todas as obras e serviços de engenharia realizados no exercício, de forma direta ou indireta, incluídos os serviços relativos a limpeza urbana, assessorias técnicas, iluminação pública;
(7) Número e ano do Convênio (se houver);
(8) Nome do órgão Concedente. Exemplos: Ministério da Educação, Secretaria de Infra-estrutura do Governo do Estado;
(9) Valor do repasse;
(10) Valor da contrapartida
(11) CNPJ da empresa contratada para execução dos serviços;
(12) Razão Social da empresa contratada para execução dos serviços;
(13) Número do contrato e a referência ao ano da contratação.  Exemplo: 15/2004 (contrato de número 15 do ano de 2004);
(14) Data da Ordem de Serviço ou do efetivo início da obra;
(15) Prazo previsto no termo de contrato, ou documento equivalente, para execução das obras e serviços;
(16) Valor contratado para execução da obra/serviço;
(17) No caso de obras/serviços concluídos/paralisados deverá ser informada a data de conclusão/paralisação;
(18) Prazo total aditado (considerando todos os aditivos de prazo para a obra/serviço);
(19) Valor aditado acumulado (somatório de todos os aditivos para a obra/serviço);
(20) Valor referente ao somatório dos reajustes do contrato ao longo da sua execução (considerar apenas a diferença em relação ao valor originalmente contratado).
(21) Codificação das despesas conforme portaria 163/2001 da STN e da SOF. Exemplos: 4.4.90.51 (Obras); 3.3.90.39 (Limpeza Urbana);
(22) Somatório dos boletins de medição, relativos aos serviços executados no exercício (despesas orçamentárias e extra-orçamentárias/restos a pagar);
(23) Somatório dos valores pagos no período, relativos à obra/serviços (despesas orçamentárias e extra-orçamentárias/restos a pagar);
(24) Somatório dos valores pagos no exercício, relativos à obra/serviços (despesas orçamentárias e extra-orçamentárias/restos a pagar);
(25) Somatório dos valores pagos no transcorrer da obra/serviço desde o seu início (despesas orçamentárias e extra-orçamentárias/restos a pagar);
(26) Situação que se encontra a obra ou serviço: em andamento, concluída, paralisada (assim denominada a obra não concluída e paralisada quando: há previsão de reinício e não houve distrato contratual) ou inacabada (assim denominada a obra não concluída e paralisada quando (e/ou): não há previsão de reinício; já houve distrato; contrato já encerrado).  Obras paralisadas ou inacabadas deverão constar da relação mesmo que não tenham despesas no exercício;
(27) Deverá ser colocado o nome legível, o CPF e o cargo/função do Responsável pelo preenchimento da ficha;
(28) Deverá ser colocado o nome legível, o CPF e o cargo/função do Responsável pela unidade definida no campo (1);
(29) Deverá ser colocado o nome legível, o CPF e o cargo/função do Ordenador de Despesa (Prefeitos, Secretários, etc.).</t>
    </r>
  </si>
  <si>
    <t>164/2017</t>
  </si>
  <si>
    <t>12 Meses</t>
  </si>
  <si>
    <t>1.031.191-64</t>
  </si>
  <si>
    <t>Ministério das Cidades</t>
  </si>
  <si>
    <t>20.198.694/0001-20</t>
  </si>
  <si>
    <t>C3 ENGENHARIA LTDA</t>
  </si>
  <si>
    <t>64/2018</t>
  </si>
  <si>
    <t>06 Meses</t>
  </si>
  <si>
    <t>24 Meses</t>
  </si>
  <si>
    <t>4.4.90.51.98</t>
  </si>
  <si>
    <t>Concluída</t>
  </si>
  <si>
    <t>Pavimentação em paralelepípedos granilítico, nas ruas: Mª SUELI DE SANTANA E AVENIDA PREFEITO GERSON PEREIRA (PARTE ), NO BAIRRO DEUS É FIEL NO MUNICIPIO DE TORITAMA.</t>
  </si>
  <si>
    <t>AP-015/2017</t>
  </si>
  <si>
    <t>SECID/PE</t>
  </si>
  <si>
    <t>08.679.815/0001-50</t>
  </si>
  <si>
    <t xml:space="preserve">	F F CONSTRUTORA EIRELI</t>
  </si>
  <si>
    <t>22/2019</t>
  </si>
  <si>
    <t>03 Meses</t>
  </si>
  <si>
    <t>-</t>
  </si>
  <si>
    <t>18 Meses</t>
  </si>
  <si>
    <t>Tomada de Preço Nº 004/2018</t>
  </si>
  <si>
    <t>Pavimentação em paralelepípedos granilítico, nas ruas: AMARO CLEMENTINO MENINO E RUA PROJETADA 06 (TRECHO 01), NO BAIRRO DEUS É FIEL NO MUNICIPIO DE TORITAMA.</t>
  </si>
  <si>
    <t>1.034.590-63</t>
  </si>
  <si>
    <t>62/2018</t>
  </si>
  <si>
    <t>4.4.90.51.17</t>
  </si>
  <si>
    <t>Concorrência Nº 003/2019</t>
  </si>
  <si>
    <t>Concorrência Nº 004/2019</t>
  </si>
  <si>
    <t>Concorrência Nº 002/2019</t>
  </si>
  <si>
    <t>Tomada de Preço 001/2020</t>
  </si>
  <si>
    <t>Concorrencia Nº 007/2019</t>
  </si>
  <si>
    <t xml:space="preserve"> Pavimentação em paralelepípedos graníticos em diversas ruas no bairro Novo Alvorecer.</t>
  </si>
  <si>
    <t>Pavimentação em paralelepípedos graníticos na Rua Projetada 03 e na Rua Projetada 06 (trecho 02) localizadas no Loteamento Deus é Fiel.</t>
  </si>
  <si>
    <t>Construção de escola de um pavimento com 10 (dez) salas de aulas na Rua José Caetano da Silva, nº 29, bairro Novo Oriente, Município de Toritama.</t>
  </si>
  <si>
    <t>Ampliação de 05 (cinco) Escolas Municipais com construção de novas estruturas, divididas em LOTES. Lote I- Escola Municipal Laura Lopes Tavares.</t>
  </si>
  <si>
    <t>Ampliação de 05 (cinco) Escolas Municipais com Construção de novas estruturas, divididas em LOTES. Lote II- Escola Municipal Maria Gonçalves da Silva.</t>
  </si>
  <si>
    <t xml:space="preserve">
Ampliação de 05 (cinco) Escolas Municipais com construção de novas estruturas, divididas em LOTES. Lote III- Escola Municipal Elizete Borba da silva.</t>
  </si>
  <si>
    <t xml:space="preserve">
Ampliação de 05 (cinco) Escolas Municipais com construção de novas estruturas, divididas em LOTES. Lote IV- Escola Municipal Belmiro Gonçalves.</t>
  </si>
  <si>
    <t xml:space="preserve">
Ampliação de 05 (cinco) Escolas Municipais com mnstrução de novas estruturas, divididas em LOTES. Lote V- Escola Municipal José Paulo de Lima.</t>
  </si>
  <si>
    <t>Pregão Eletrônico 004/2020</t>
  </si>
  <si>
    <t>Prestação dos serviços de transporte, montagem e desmontagem de bancos, bem como a varrição de logradouro público para realização das feiras livres de mangaio no Município de Toritama.</t>
  </si>
  <si>
    <t>Urbanização e Requalificação das ruas: Manoeliton Sena Guimarães, Petrônio Barbosa Camelo e Pojetada cód. Log. 479 (Feira do Jeans 1º Etapa).</t>
  </si>
  <si>
    <t>Pavimentação em paralelepípedos graníticos da via (estrada) de acesso a vila São Benedito na zona rural do município.</t>
  </si>
  <si>
    <t>Pavimentação em paralelepípedos graníticos na Rua Maria Otília dos Santos e na Rua Everaldo Guedes Cavalcanti, localizadas no Loteamento Deus é Fiel.</t>
  </si>
  <si>
    <t>Recapeamento asfáltico (CBUQ) da Avenida João Manoel da Silva - centro.</t>
  </si>
  <si>
    <t xml:space="preserve"> Construção de bancas de feira nas ruas Manoeliton Sena Guimarães, Petrônio Barbosa Camelo e Projetada cód. Log. 479 (Feira do Jeans 1º Etapa).</t>
  </si>
  <si>
    <t>MODALIDADE / Nº LICITAÇÃO</t>
  </si>
  <si>
    <t>IDENTIFICAÇÃO DA OBRA, SERVIÇO OU AQUISIÇÃO</t>
  </si>
  <si>
    <t>Nº/Ano</t>
  </si>
  <si>
    <t>CONCEDENTE</t>
  </si>
  <si>
    <t>REPASSE (R$)</t>
  </si>
  <si>
    <t>CONTRAPARTIDA (R$)</t>
  </si>
  <si>
    <t>CNPJ/CPF</t>
  </si>
  <si>
    <t>RAZÃO SOCIAL</t>
  </si>
  <si>
    <t>DATA INÍCIO</t>
  </si>
  <si>
    <t>PRAZO</t>
  </si>
  <si>
    <t>VALOR CONTRATADO (R$)</t>
  </si>
  <si>
    <t>DATA CONCLUSÃO / PARALISAÇÃO</t>
  </si>
  <si>
    <t>PRAZO ADITADO</t>
  </si>
  <si>
    <t>VALOR ADITADO ACUMULADO (R$)</t>
  </si>
  <si>
    <t>REAJUSTE (R$)</t>
  </si>
  <si>
    <t>NATUREZA DA DESPESA</t>
  </si>
  <si>
    <t>VALOR MEDIDO ACUMULADO (R$)</t>
  </si>
  <si>
    <t>VALOR PAGO ACUMULADO NO PERÍODO (R$)</t>
  </si>
  <si>
    <t>VALOR PAGO ACUMULADO NO EXERCÍCIO (R$)</t>
  </si>
  <si>
    <t>VALOR  PAGO ACUMULADO NA OBRA OU SERVIÇO (R$)</t>
  </si>
  <si>
    <t>SITUAÇÃO</t>
  </si>
  <si>
    <t>4.4.90.51.00</t>
  </si>
  <si>
    <t>Paralisada</t>
  </si>
  <si>
    <t>Em Andamento</t>
  </si>
  <si>
    <t>04.887.101/0001-87</t>
  </si>
  <si>
    <t>THITAN SERVICOS E PRODUCOES LTDA</t>
  </si>
  <si>
    <t>55/2019</t>
  </si>
  <si>
    <t>3.3.90.39.00</t>
  </si>
  <si>
    <t>F F CONSTRUTORA EIRELI</t>
  </si>
  <si>
    <t>FINISA</t>
  </si>
  <si>
    <t>Contrato Nº 0526.039</t>
  </si>
  <si>
    <t>36/2019</t>
  </si>
  <si>
    <t>6 Meses para Execução e 12 Meses para Vigência de Contrato</t>
  </si>
  <si>
    <t>45/2019</t>
  </si>
  <si>
    <t>24.361.671/0001-46</t>
  </si>
  <si>
    <t>VALE DO IPOJUCA CONSTRUTORA EIRELI</t>
  </si>
  <si>
    <t>58/2019</t>
  </si>
  <si>
    <t>1042.423-28</t>
  </si>
  <si>
    <t>1040.389-73</t>
  </si>
  <si>
    <t>06 Meses para Execução e 12 Meses para Vigência de Contrato</t>
  </si>
  <si>
    <t>59/2019</t>
  </si>
  <si>
    <t xml:space="preserve"> 4.4.90.51.17</t>
  </si>
  <si>
    <t>Não Iniciado</t>
  </si>
  <si>
    <t>51/2020</t>
  </si>
  <si>
    <t>51/2019</t>
  </si>
  <si>
    <t>05 Meses para Execução e 12 Meses para Vigência do Contrato</t>
  </si>
  <si>
    <t>20/2020</t>
  </si>
  <si>
    <t>04 Meses para Execução e 12 Meses para Vigência de Contrato.</t>
  </si>
  <si>
    <t>03 Meses para Execução e 12 Meses para Vigência de Contrato.</t>
  </si>
  <si>
    <t>12.020.437/0001-76</t>
  </si>
  <si>
    <t>SENTRA SERVICOS E EMPREENDIMENTOS LTDA ME</t>
  </si>
  <si>
    <t>15 Dias para Execução e 60 Dias para Vigência de Contrato.</t>
  </si>
  <si>
    <t>14/2020</t>
  </si>
  <si>
    <t>04 Meses</t>
  </si>
  <si>
    <t>05 Meses</t>
  </si>
  <si>
    <t>45 Dias</t>
  </si>
  <si>
    <t>Nome, CPF, cargo/função e assinatura do responsável pelo preenchimento (27)                       Nome, CPF, cargo/função e assinatura do responsável pela unidade (28)                                      Nome, CPF, cargo/função e assinatura do ordenador de despesa (29)</t>
  </si>
  <si>
    <r>
      <rPr>
        <b/>
        <sz val="5.5"/>
        <rFont val="Arial"/>
        <family val="2"/>
      </rPr>
      <t>UNIDADE: PREFEITURA MUNICIPAL DE TORITAMA</t>
    </r>
    <r>
      <rPr>
        <sz val="5.5"/>
        <rFont val="Arial"/>
        <family val="2"/>
      </rPr>
      <t xml:space="preserve">
</t>
    </r>
    <r>
      <rPr>
        <b/>
        <sz val="5.5"/>
        <rFont val="Arial"/>
        <family val="2"/>
      </rPr>
      <t>UNIDADE ORÇAMENTÁRIA: SECRETARIA DE OBRAS E URBANISMO</t>
    </r>
    <r>
      <rPr>
        <sz val="5.5"/>
        <rFont val="Arial"/>
        <family val="2"/>
      </rPr>
      <t xml:space="preserve">
</t>
    </r>
    <r>
      <rPr>
        <b/>
        <sz val="5.5"/>
        <rFont val="Arial"/>
        <family val="2"/>
      </rPr>
      <t>EXERCÍCIO: 2020</t>
    </r>
    <r>
      <rPr>
        <sz val="5.5"/>
        <rFont val="Arial"/>
        <family val="2"/>
      </rPr>
      <t xml:space="preserve">
</t>
    </r>
    <r>
      <rPr>
        <b/>
        <sz val="5.5"/>
        <rFont val="Arial"/>
        <family val="2"/>
      </rPr>
      <t xml:space="preserve">PERÍODO REFERENCIAL: PERÍODO CONSOLIDADO (1º ao 4º Trimestre de 2020) </t>
    </r>
  </si>
  <si>
    <t>MAPA DEMONSTRATIVO DE OBRAS E SERVIÇOS DE ENGENHARIA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</si>
</sst>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_);\(0\)"/>
  </numFmts>
  <fonts count="18" x14ac:knownFonts="1">
    <font>
      <sz val="11"/>
      <color theme="1"/>
      <name val="Calibri"/>
      <family val="2"/>
      <scheme val="minor"/>
    </font>
    <font>
      <b/>
      <sz val="6.5"/>
      <name val="Arial"/>
    </font>
    <font>
      <b/>
      <sz val="6.5"/>
      <name val="Arial"/>
      <family val="2"/>
    </font>
    <font>
      <b/>
      <sz val="5.5"/>
      <name val="Arial"/>
      <family val="2"/>
    </font>
    <font>
      <sz val="5.5"/>
      <name val="Arial"/>
      <family val="2"/>
    </font>
    <font>
      <sz val="4"/>
      <name val="Arial"/>
    </font>
    <font>
      <sz val="4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7"/>
      <color theme="1"/>
      <name val="Arial"/>
      <family val="2"/>
    </font>
    <font>
      <sz val="7"/>
      <color rgb="FF333333"/>
      <name val="Arial"/>
      <family val="2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sz val="6"/>
      <name val="Arial"/>
      <family val="2"/>
    </font>
    <font>
      <sz val="6"/>
      <color theme="1"/>
      <name val="Arial"/>
      <family val="2"/>
    </font>
    <font>
      <sz val="6"/>
      <color rgb="FF000000"/>
      <name val="Arial"/>
      <family val="2"/>
    </font>
    <font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4" fontId="8" fillId="0" borderId="14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44" fontId="10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4" fontId="0" fillId="0" borderId="0" xfId="0" applyNumberFormat="1"/>
    <xf numFmtId="44" fontId="8" fillId="0" borderId="4" xfId="0" applyNumberFormat="1" applyFont="1" applyBorder="1" applyAlignment="1">
      <alignment horizontal="center" vertical="center" wrapText="1"/>
    </xf>
    <xf numFmtId="44" fontId="8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4" fontId="8" fillId="0" borderId="5" xfId="0" applyNumberFormat="1" applyFon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14" fontId="8" fillId="0" borderId="4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 indent="3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wrapText="1" indent="23"/>
    </xf>
    <xf numFmtId="0" fontId="5" fillId="0" borderId="0" xfId="0" applyFont="1" applyAlignment="1">
      <alignment horizontal="left" wrapText="1" indent="23"/>
    </xf>
    <xf numFmtId="44" fontId="17" fillId="0" borderId="4" xfId="0" applyNumberFormat="1" applyFont="1" applyBorder="1" applyAlignment="1">
      <alignment horizontal="center"/>
    </xf>
    <xf numFmtId="44" fontId="17" fillId="0" borderId="6" xfId="0" applyNumberFormat="1" applyFont="1" applyBorder="1" applyAlignment="1">
      <alignment horizont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64" fontId="16" fillId="2" borderId="10" xfId="0" applyNumberFormat="1" applyFont="1" applyFill="1" applyBorder="1" applyAlignment="1">
      <alignment horizontal="center" vertical="center" shrinkToFit="1"/>
    </xf>
    <xf numFmtId="164" fontId="16" fillId="2" borderId="11" xfId="0" applyNumberFormat="1" applyFont="1" applyFill="1" applyBorder="1" applyAlignment="1">
      <alignment horizontal="center" vertical="center" shrinkToFit="1"/>
    </xf>
    <xf numFmtId="164" fontId="16" fillId="2" borderId="10" xfId="0" applyNumberFormat="1" applyFont="1" applyFill="1" applyBorder="1" applyAlignment="1">
      <alignment horizontal="center" vertical="center" wrapText="1" shrinkToFit="1"/>
    </xf>
    <xf numFmtId="164" fontId="16" fillId="2" borderId="12" xfId="0" applyNumberFormat="1" applyFont="1" applyFill="1" applyBorder="1" applyAlignment="1">
      <alignment horizontal="center" vertical="center" wrapText="1" shrinkToFit="1"/>
    </xf>
    <xf numFmtId="164" fontId="16" fillId="2" borderId="11" xfId="0" applyNumberFormat="1" applyFont="1" applyFill="1" applyBorder="1" applyAlignment="1">
      <alignment horizontal="center" vertical="center" wrapText="1" shrinkToFit="1"/>
    </xf>
    <xf numFmtId="164" fontId="16" fillId="2" borderId="13" xfId="0" applyNumberFormat="1" applyFont="1" applyFill="1" applyBorder="1" applyAlignment="1">
      <alignment horizontal="center" vertical="center" shrinkToFit="1"/>
    </xf>
    <xf numFmtId="164" fontId="16" fillId="2" borderId="12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 indent="2"/>
    </xf>
    <xf numFmtId="0" fontId="5" fillId="2" borderId="5" xfId="0" applyFont="1" applyFill="1" applyBorder="1" applyAlignment="1">
      <alignment horizontal="left" vertical="top" wrapText="1" indent="2"/>
    </xf>
    <xf numFmtId="0" fontId="5" fillId="2" borderId="6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337825</xdr:colOff>
      <xdr:row>1</xdr:row>
      <xdr:rowOff>529608</xdr:rowOff>
    </xdr:from>
    <xdr:ext cx="1551305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F91A6742-F5F7-4771-A123-4A200A431D26}"/>
            </a:ext>
          </a:extLst>
        </xdr:cNvPr>
        <xdr:cNvSpPr/>
      </xdr:nvSpPr>
      <xdr:spPr>
        <a:xfrm>
          <a:off x="5195575" y="1136827"/>
          <a:ext cx="1551305" cy="0"/>
        </a:xfrm>
        <a:custGeom>
          <a:avLst/>
          <a:gdLst/>
          <a:ahLst/>
          <a:cxnLst/>
          <a:rect l="0" t="0" r="0" b="0"/>
          <a:pathLst>
            <a:path w="1551305">
              <a:moveTo>
                <a:pt x="0" y="0"/>
              </a:moveTo>
              <a:lnTo>
                <a:pt x="1551260" y="0"/>
              </a:lnTo>
            </a:path>
          </a:pathLst>
        </a:custGeom>
        <a:ln w="3440">
          <a:solidFill>
            <a:srgbClr val="000000"/>
          </a:solidFill>
        </a:ln>
      </xdr:spPr>
    </xdr:sp>
    <xdr:clientData/>
  </xdr:oneCellAnchor>
  <xdr:oneCellAnchor>
    <xdr:from>
      <xdr:col>10</xdr:col>
      <xdr:colOff>424026</xdr:colOff>
      <xdr:row>1</xdr:row>
      <xdr:rowOff>517703</xdr:rowOff>
    </xdr:from>
    <xdr:ext cx="1551305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72563E85-3385-4A5E-9AC6-78D7F8C41EBE}"/>
            </a:ext>
          </a:extLst>
        </xdr:cNvPr>
        <xdr:cNvSpPr/>
      </xdr:nvSpPr>
      <xdr:spPr>
        <a:xfrm>
          <a:off x="7311792" y="1124922"/>
          <a:ext cx="1551305" cy="0"/>
        </a:xfrm>
        <a:custGeom>
          <a:avLst/>
          <a:gdLst/>
          <a:ahLst/>
          <a:cxnLst/>
          <a:rect l="0" t="0" r="0" b="0"/>
          <a:pathLst>
            <a:path w="1551305">
              <a:moveTo>
                <a:pt x="0" y="0"/>
              </a:moveTo>
              <a:lnTo>
                <a:pt x="1551260" y="0"/>
              </a:lnTo>
            </a:path>
          </a:pathLst>
        </a:custGeom>
        <a:ln w="3440">
          <a:solidFill>
            <a:srgbClr val="000000"/>
          </a:solidFill>
        </a:ln>
      </xdr:spPr>
    </xdr:sp>
    <xdr:clientData/>
  </xdr:oneCellAnchor>
  <xdr:oneCellAnchor>
    <xdr:from>
      <xdr:col>14</xdr:col>
      <xdr:colOff>146690</xdr:colOff>
      <xdr:row>1</xdr:row>
      <xdr:rowOff>505795</xdr:rowOff>
    </xdr:from>
    <xdr:ext cx="1551305" cy="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A8DAC767-83CF-4002-9034-FEC9FB08F6D3}"/>
            </a:ext>
          </a:extLst>
        </xdr:cNvPr>
        <xdr:cNvSpPr/>
      </xdr:nvSpPr>
      <xdr:spPr>
        <a:xfrm>
          <a:off x="9463331" y="1113014"/>
          <a:ext cx="1551305" cy="0"/>
        </a:xfrm>
        <a:custGeom>
          <a:avLst/>
          <a:gdLst/>
          <a:ahLst/>
          <a:cxnLst/>
          <a:rect l="0" t="0" r="0" b="0"/>
          <a:pathLst>
            <a:path w="1551305">
              <a:moveTo>
                <a:pt x="0" y="0"/>
              </a:moveTo>
              <a:lnTo>
                <a:pt x="1551260" y="0"/>
              </a:lnTo>
            </a:path>
          </a:pathLst>
        </a:custGeom>
        <a:ln w="3440">
          <a:solidFill>
            <a:srgbClr val="000000"/>
          </a:solidFill>
        </a:ln>
      </xdr:spPr>
    </xdr:sp>
    <xdr:clientData/>
  </xdr:oneCellAnchor>
  <xdr:oneCellAnchor>
    <xdr:from>
      <xdr:col>1</xdr:col>
      <xdr:colOff>240030</xdr:colOff>
      <xdr:row>34</xdr:row>
      <xdr:rowOff>2819399</xdr:rowOff>
    </xdr:from>
    <xdr:ext cx="22860" cy="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876C6272-840B-4AE3-BEC3-727E8125884B}"/>
            </a:ext>
          </a:extLst>
        </xdr:cNvPr>
        <xdr:cNvSpPr/>
      </xdr:nvSpPr>
      <xdr:spPr>
        <a:xfrm>
          <a:off x="430530" y="6743699"/>
          <a:ext cx="22860" cy="0"/>
        </a:xfrm>
        <a:custGeom>
          <a:avLst/>
          <a:gdLst/>
          <a:ahLst/>
          <a:cxnLst/>
          <a:rect l="0" t="0" r="0" b="0"/>
          <a:pathLst>
            <a:path w="22860">
              <a:moveTo>
                <a:pt x="0" y="0"/>
              </a:moveTo>
              <a:lnTo>
                <a:pt x="22860" y="0"/>
              </a:lnTo>
            </a:path>
          </a:pathLst>
        </a:custGeom>
        <a:ln w="3810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3243C-E0E2-4A8C-9AC0-9E29C58A3540}">
  <sheetPr>
    <pageSetUpPr fitToPage="1"/>
  </sheetPr>
  <dimension ref="A1:AW35"/>
  <sheetViews>
    <sheetView tabSelected="1" zoomScale="72" zoomScaleNormal="72" workbookViewId="0">
      <selection activeCell="I7" sqref="I7"/>
    </sheetView>
  </sheetViews>
  <sheetFormatPr defaultRowHeight="14.4" x14ac:dyDescent="0.3"/>
  <cols>
    <col min="9" max="9" width="15.88671875" bestFit="1" customWidth="1"/>
    <col min="10" max="10" width="14.5546875" bestFit="1" customWidth="1"/>
    <col min="18" max="18" width="11.109375" bestFit="1" customWidth="1"/>
  </cols>
  <sheetData>
    <row r="1" spans="1:49" s="1" customFormat="1" ht="48" customHeight="1" x14ac:dyDescent="0.15">
      <c r="A1" s="42" t="s">
        <v>120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</row>
    <row r="2" spans="1:49" s="1" customFormat="1" ht="56.25" customHeight="1" x14ac:dyDescent="0.15">
      <c r="A2" s="44" t="s">
        <v>119</v>
      </c>
      <c r="B2" s="45"/>
      <c r="C2" s="45"/>
      <c r="D2" s="45"/>
      <c r="E2" s="45"/>
      <c r="F2" s="46" t="s">
        <v>118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</row>
    <row r="3" spans="1:49" s="1" customFormat="1" ht="8.25" customHeight="1" x14ac:dyDescent="0.3">
      <c r="A3" s="64"/>
      <c r="B3" s="65"/>
      <c r="C3" s="64"/>
      <c r="D3" s="66"/>
      <c r="E3" s="66"/>
      <c r="F3" s="65"/>
      <c r="G3" s="67" t="s">
        <v>0</v>
      </c>
      <c r="H3" s="68"/>
      <c r="I3" s="68"/>
      <c r="J3" s="69"/>
      <c r="K3" s="70" t="s">
        <v>1</v>
      </c>
      <c r="L3" s="71"/>
      <c r="M3" s="71"/>
      <c r="N3" s="71"/>
      <c r="O3" s="72"/>
      <c r="P3" s="67" t="s">
        <v>2</v>
      </c>
      <c r="Q3" s="68"/>
      <c r="R3" s="68"/>
      <c r="S3" s="68"/>
      <c r="T3" s="68"/>
      <c r="U3" s="68"/>
      <c r="V3" s="68"/>
      <c r="W3" s="68"/>
      <c r="X3" s="68"/>
      <c r="Y3" s="69"/>
      <c r="Z3" s="67" t="s">
        <v>3</v>
      </c>
      <c r="AA3" s="68"/>
      <c r="AB3" s="68"/>
      <c r="AC3" s="68"/>
      <c r="AD3" s="68"/>
      <c r="AE3" s="68"/>
      <c r="AF3" s="69"/>
      <c r="AG3" s="64"/>
      <c r="AH3" s="65"/>
      <c r="AI3" s="67" t="s">
        <v>4</v>
      </c>
      <c r="AJ3" s="68"/>
      <c r="AK3" s="68"/>
      <c r="AL3" s="68"/>
      <c r="AM3" s="68"/>
      <c r="AN3" s="68"/>
      <c r="AO3" s="68"/>
      <c r="AP3" s="68"/>
      <c r="AQ3" s="68"/>
      <c r="AR3" s="68"/>
      <c r="AS3" s="69"/>
      <c r="AT3" s="64"/>
      <c r="AU3" s="66"/>
      <c r="AV3" s="65"/>
      <c r="AW3" s="2"/>
    </row>
    <row r="4" spans="1:49" s="18" customFormat="1" ht="23.1" customHeight="1" x14ac:dyDescent="0.3">
      <c r="A4" s="50" t="s">
        <v>62</v>
      </c>
      <c r="B4" s="51"/>
      <c r="C4" s="50" t="s">
        <v>63</v>
      </c>
      <c r="D4" s="52"/>
      <c r="E4" s="52"/>
      <c r="F4" s="51"/>
      <c r="G4" s="53" t="s">
        <v>64</v>
      </c>
      <c r="H4" s="53" t="s">
        <v>65</v>
      </c>
      <c r="I4" s="53" t="s">
        <v>66</v>
      </c>
      <c r="J4" s="53" t="s">
        <v>67</v>
      </c>
      <c r="K4" s="54" t="s">
        <v>68</v>
      </c>
      <c r="L4" s="55"/>
      <c r="M4" s="54" t="s">
        <v>69</v>
      </c>
      <c r="N4" s="56"/>
      <c r="O4" s="55"/>
      <c r="P4" s="54" t="s">
        <v>64</v>
      </c>
      <c r="Q4" s="55"/>
      <c r="R4" s="53" t="s">
        <v>70</v>
      </c>
      <c r="S4" s="54" t="s">
        <v>71</v>
      </c>
      <c r="T4" s="55"/>
      <c r="U4" s="54" t="s">
        <v>72</v>
      </c>
      <c r="V4" s="55"/>
      <c r="W4" s="54" t="s">
        <v>73</v>
      </c>
      <c r="X4" s="56"/>
      <c r="Y4" s="55"/>
      <c r="Z4" s="54" t="s">
        <v>74</v>
      </c>
      <c r="AA4" s="56"/>
      <c r="AB4" s="56"/>
      <c r="AC4" s="55"/>
      <c r="AD4" s="54" t="s">
        <v>75</v>
      </c>
      <c r="AE4" s="56"/>
      <c r="AF4" s="55"/>
      <c r="AG4" s="50" t="s">
        <v>76</v>
      </c>
      <c r="AH4" s="51"/>
      <c r="AI4" s="54" t="s">
        <v>77</v>
      </c>
      <c r="AJ4" s="56"/>
      <c r="AK4" s="55"/>
      <c r="AL4" s="54" t="s">
        <v>78</v>
      </c>
      <c r="AM4" s="55"/>
      <c r="AN4" s="54" t="s">
        <v>79</v>
      </c>
      <c r="AO4" s="55"/>
      <c r="AP4" s="54" t="s">
        <v>80</v>
      </c>
      <c r="AQ4" s="55"/>
      <c r="AR4" s="54" t="s">
        <v>81</v>
      </c>
      <c r="AS4" s="55"/>
      <c r="AT4" s="50" t="s">
        <v>82</v>
      </c>
      <c r="AU4" s="52"/>
      <c r="AV4" s="51"/>
      <c r="AW4" s="17"/>
    </row>
    <row r="5" spans="1:49" s="18" customFormat="1" ht="9" customHeight="1" x14ac:dyDescent="0.3">
      <c r="A5" s="57">
        <v>-5</v>
      </c>
      <c r="B5" s="58"/>
      <c r="C5" s="59">
        <v>-6</v>
      </c>
      <c r="D5" s="60"/>
      <c r="E5" s="60"/>
      <c r="F5" s="61"/>
      <c r="G5" s="62">
        <v>-7</v>
      </c>
      <c r="H5" s="62">
        <v>-8</v>
      </c>
      <c r="I5" s="62">
        <v>-9</v>
      </c>
      <c r="J5" s="62">
        <v>-10</v>
      </c>
      <c r="K5" s="57">
        <v>-11</v>
      </c>
      <c r="L5" s="58"/>
      <c r="M5" s="57">
        <v>-12</v>
      </c>
      <c r="N5" s="63"/>
      <c r="O5" s="58"/>
      <c r="P5" s="57">
        <v>-13</v>
      </c>
      <c r="Q5" s="58"/>
      <c r="R5" s="62">
        <v>-14</v>
      </c>
      <c r="S5" s="57">
        <v>-15</v>
      </c>
      <c r="T5" s="58"/>
      <c r="U5" s="57">
        <v>-16</v>
      </c>
      <c r="V5" s="58"/>
      <c r="W5" s="57">
        <v>-17</v>
      </c>
      <c r="X5" s="63"/>
      <c r="Y5" s="58"/>
      <c r="Z5" s="57">
        <v>-18</v>
      </c>
      <c r="AA5" s="63"/>
      <c r="AB5" s="63"/>
      <c r="AC5" s="58"/>
      <c r="AD5" s="57">
        <v>-19</v>
      </c>
      <c r="AE5" s="63"/>
      <c r="AF5" s="58"/>
      <c r="AG5" s="57">
        <v>-20</v>
      </c>
      <c r="AH5" s="58"/>
      <c r="AI5" s="57">
        <v>-21</v>
      </c>
      <c r="AJ5" s="63"/>
      <c r="AK5" s="58"/>
      <c r="AL5" s="57">
        <v>-22</v>
      </c>
      <c r="AM5" s="58"/>
      <c r="AN5" s="57">
        <v>-23</v>
      </c>
      <c r="AO5" s="58"/>
      <c r="AP5" s="57">
        <v>-24</v>
      </c>
      <c r="AQ5" s="58"/>
      <c r="AR5" s="57">
        <v>-25</v>
      </c>
      <c r="AS5" s="58"/>
      <c r="AT5" s="57">
        <v>-26</v>
      </c>
      <c r="AU5" s="63"/>
      <c r="AV5" s="58"/>
      <c r="AW5" s="17"/>
    </row>
    <row r="6" spans="1:49" s="16" customFormat="1" ht="37.5" customHeight="1" x14ac:dyDescent="0.3">
      <c r="A6" s="30" t="s">
        <v>5</v>
      </c>
      <c r="B6" s="31"/>
      <c r="C6" s="26" t="s">
        <v>11</v>
      </c>
      <c r="D6" s="27"/>
      <c r="E6" s="27"/>
      <c r="F6" s="28"/>
      <c r="G6" s="9" t="s">
        <v>12</v>
      </c>
      <c r="H6" s="9" t="s">
        <v>13</v>
      </c>
      <c r="I6" s="13">
        <v>509277.07</v>
      </c>
      <c r="J6" s="13">
        <v>265930.88</v>
      </c>
      <c r="K6" s="26" t="s">
        <v>14</v>
      </c>
      <c r="L6" s="28"/>
      <c r="M6" s="26" t="s">
        <v>15</v>
      </c>
      <c r="N6" s="27"/>
      <c r="O6" s="28"/>
      <c r="P6" s="26" t="s">
        <v>17</v>
      </c>
      <c r="Q6" s="28"/>
      <c r="R6" s="14">
        <v>43068</v>
      </c>
      <c r="S6" s="26" t="s">
        <v>18</v>
      </c>
      <c r="T6" s="28"/>
      <c r="U6" s="24">
        <v>647099.43000000005</v>
      </c>
      <c r="V6" s="25"/>
      <c r="W6" s="32">
        <v>43900</v>
      </c>
      <c r="X6" s="27"/>
      <c r="Y6" s="28"/>
      <c r="Z6" s="26" t="s">
        <v>25</v>
      </c>
      <c r="AA6" s="27"/>
      <c r="AB6" s="27"/>
      <c r="AC6" s="28"/>
      <c r="AD6" s="24">
        <v>40611.53</v>
      </c>
      <c r="AE6" s="29"/>
      <c r="AF6" s="25"/>
      <c r="AG6" s="24">
        <f>AD6</f>
        <v>40611.53</v>
      </c>
      <c r="AH6" s="28"/>
      <c r="AI6" s="26" t="s">
        <v>83</v>
      </c>
      <c r="AJ6" s="27"/>
      <c r="AK6" s="28"/>
      <c r="AL6" s="24">
        <v>18019.38</v>
      </c>
      <c r="AM6" s="25"/>
      <c r="AN6" s="24">
        <f t="shared" ref="AN6:AN12" si="0">AL6</f>
        <v>18019.38</v>
      </c>
      <c r="AO6" s="28"/>
      <c r="AP6" s="24">
        <f t="shared" ref="AP6:AP12" si="1">AN6</f>
        <v>18019.38</v>
      </c>
      <c r="AQ6" s="28"/>
      <c r="AR6" s="24">
        <v>542467.24</v>
      </c>
      <c r="AS6" s="25"/>
      <c r="AT6" s="26" t="s">
        <v>84</v>
      </c>
      <c r="AU6" s="27"/>
      <c r="AV6" s="28"/>
      <c r="AW6" s="15"/>
    </row>
    <row r="7" spans="1:49" s="16" customFormat="1" ht="99.75" customHeight="1" x14ac:dyDescent="0.3">
      <c r="A7" s="30" t="s">
        <v>6</v>
      </c>
      <c r="B7" s="31"/>
      <c r="C7" s="26" t="s">
        <v>28</v>
      </c>
      <c r="D7" s="27"/>
      <c r="E7" s="27"/>
      <c r="F7" s="28"/>
      <c r="G7" s="19" t="s">
        <v>19</v>
      </c>
      <c r="H7" s="19" t="s">
        <v>20</v>
      </c>
      <c r="I7" s="21">
        <v>324970</v>
      </c>
      <c r="J7" s="13">
        <v>9356.6</v>
      </c>
      <c r="K7" s="26" t="s">
        <v>21</v>
      </c>
      <c r="L7" s="28"/>
      <c r="M7" s="26" t="s">
        <v>22</v>
      </c>
      <c r="N7" s="27"/>
      <c r="O7" s="28"/>
      <c r="P7" s="26" t="s">
        <v>23</v>
      </c>
      <c r="Q7" s="28"/>
      <c r="R7" s="14">
        <v>43286</v>
      </c>
      <c r="S7" s="26" t="s">
        <v>24</v>
      </c>
      <c r="T7" s="28"/>
      <c r="U7" s="24">
        <v>334326.59999999998</v>
      </c>
      <c r="V7" s="25"/>
      <c r="W7" s="32">
        <v>43938</v>
      </c>
      <c r="X7" s="27"/>
      <c r="Y7" s="28"/>
      <c r="Z7" s="26" t="s">
        <v>25</v>
      </c>
      <c r="AA7" s="27"/>
      <c r="AB7" s="27"/>
      <c r="AC7" s="28"/>
      <c r="AD7" s="24">
        <v>0</v>
      </c>
      <c r="AE7" s="29"/>
      <c r="AF7" s="25"/>
      <c r="AG7" s="24">
        <v>0</v>
      </c>
      <c r="AH7" s="25"/>
      <c r="AI7" s="39" t="s">
        <v>26</v>
      </c>
      <c r="AJ7" s="40"/>
      <c r="AK7" s="41"/>
      <c r="AL7" s="24">
        <v>173385.7</v>
      </c>
      <c r="AM7" s="25"/>
      <c r="AN7" s="24">
        <f t="shared" si="0"/>
        <v>173385.7</v>
      </c>
      <c r="AO7" s="25"/>
      <c r="AP7" s="24">
        <f t="shared" si="1"/>
        <v>173385.7</v>
      </c>
      <c r="AQ7" s="25"/>
      <c r="AR7" s="24">
        <f>AP7+160940.9</f>
        <v>334326.59999999998</v>
      </c>
      <c r="AS7" s="28"/>
      <c r="AT7" s="26" t="s">
        <v>27</v>
      </c>
      <c r="AU7" s="27"/>
      <c r="AV7" s="28"/>
      <c r="AW7" s="15"/>
    </row>
    <row r="8" spans="1:49" s="16" customFormat="1" ht="99.75" customHeight="1" x14ac:dyDescent="0.3">
      <c r="A8" s="30" t="s">
        <v>37</v>
      </c>
      <c r="B8" s="31"/>
      <c r="C8" s="26" t="s">
        <v>38</v>
      </c>
      <c r="D8" s="27"/>
      <c r="E8" s="27"/>
      <c r="F8" s="28"/>
      <c r="G8" s="20" t="s">
        <v>39</v>
      </c>
      <c r="H8" s="19" t="s">
        <v>20</v>
      </c>
      <c r="I8" s="21">
        <v>245850</v>
      </c>
      <c r="J8" s="13">
        <v>12969.82</v>
      </c>
      <c r="K8" s="26" t="s">
        <v>21</v>
      </c>
      <c r="L8" s="28"/>
      <c r="M8" s="26" t="s">
        <v>22</v>
      </c>
      <c r="N8" s="27"/>
      <c r="O8" s="28"/>
      <c r="P8" s="26" t="s">
        <v>40</v>
      </c>
      <c r="Q8" s="28"/>
      <c r="R8" s="14">
        <v>43263</v>
      </c>
      <c r="S8" s="26" t="s">
        <v>24</v>
      </c>
      <c r="T8" s="28"/>
      <c r="U8" s="24">
        <v>259987.94</v>
      </c>
      <c r="V8" s="25"/>
      <c r="W8" s="32" t="s">
        <v>35</v>
      </c>
      <c r="X8" s="33"/>
      <c r="Y8" s="34"/>
      <c r="Z8" s="26" t="s">
        <v>25</v>
      </c>
      <c r="AA8" s="27"/>
      <c r="AB8" s="27"/>
      <c r="AC8" s="28"/>
      <c r="AD8" s="24" t="s">
        <v>35</v>
      </c>
      <c r="AE8" s="29"/>
      <c r="AF8" s="25"/>
      <c r="AG8" s="24" t="s">
        <v>35</v>
      </c>
      <c r="AH8" s="25"/>
      <c r="AI8" s="39" t="s">
        <v>41</v>
      </c>
      <c r="AJ8" s="40"/>
      <c r="AK8" s="41"/>
      <c r="AL8" s="24">
        <v>75051.259999999995</v>
      </c>
      <c r="AM8" s="25"/>
      <c r="AN8" s="24">
        <f t="shared" si="0"/>
        <v>75051.259999999995</v>
      </c>
      <c r="AO8" s="25"/>
      <c r="AP8" s="24">
        <f t="shared" si="1"/>
        <v>75051.259999999995</v>
      </c>
      <c r="AQ8" s="25"/>
      <c r="AR8" s="24">
        <f>AP8</f>
        <v>75051.259999999995</v>
      </c>
      <c r="AS8" s="25"/>
      <c r="AT8" s="26" t="s">
        <v>85</v>
      </c>
      <c r="AU8" s="27"/>
      <c r="AV8" s="28"/>
      <c r="AW8" s="15"/>
    </row>
    <row r="9" spans="1:49" s="16" customFormat="1" ht="76.5" customHeight="1" x14ac:dyDescent="0.3">
      <c r="A9" s="30" t="s">
        <v>7</v>
      </c>
      <c r="B9" s="31"/>
      <c r="C9" s="26" t="s">
        <v>47</v>
      </c>
      <c r="D9" s="27"/>
      <c r="E9" s="27"/>
      <c r="F9" s="28"/>
      <c r="G9" s="22" t="s">
        <v>29</v>
      </c>
      <c r="H9" s="9" t="s">
        <v>30</v>
      </c>
      <c r="I9" s="21">
        <v>1161313.96</v>
      </c>
      <c r="J9" s="13">
        <v>23700.28</v>
      </c>
      <c r="K9" s="26" t="s">
        <v>31</v>
      </c>
      <c r="L9" s="28"/>
      <c r="M9" s="26" t="s">
        <v>32</v>
      </c>
      <c r="N9" s="27"/>
      <c r="O9" s="28"/>
      <c r="P9" s="26" t="s">
        <v>33</v>
      </c>
      <c r="Q9" s="28"/>
      <c r="R9" s="14">
        <v>43588</v>
      </c>
      <c r="S9" s="26" t="s">
        <v>34</v>
      </c>
      <c r="T9" s="28"/>
      <c r="U9" s="24">
        <v>1185014.24</v>
      </c>
      <c r="V9" s="25"/>
      <c r="W9" s="26" t="s">
        <v>35</v>
      </c>
      <c r="X9" s="27"/>
      <c r="Y9" s="28"/>
      <c r="Z9" s="26" t="s">
        <v>36</v>
      </c>
      <c r="AA9" s="27"/>
      <c r="AB9" s="27"/>
      <c r="AC9" s="28"/>
      <c r="AD9" s="26" t="s">
        <v>35</v>
      </c>
      <c r="AE9" s="27"/>
      <c r="AF9" s="28"/>
      <c r="AG9" s="26" t="s">
        <v>35</v>
      </c>
      <c r="AH9" s="28"/>
      <c r="AI9" s="26" t="s">
        <v>41</v>
      </c>
      <c r="AJ9" s="27"/>
      <c r="AK9" s="28"/>
      <c r="AL9" s="24">
        <v>255491.55</v>
      </c>
      <c r="AM9" s="25"/>
      <c r="AN9" s="24">
        <f t="shared" si="0"/>
        <v>255491.55</v>
      </c>
      <c r="AO9" s="28"/>
      <c r="AP9" s="24">
        <f t="shared" si="1"/>
        <v>255491.55</v>
      </c>
      <c r="AQ9" s="28"/>
      <c r="AR9" s="24">
        <v>358775.45</v>
      </c>
      <c r="AS9" s="25"/>
      <c r="AT9" s="26" t="s">
        <v>85</v>
      </c>
      <c r="AU9" s="27"/>
      <c r="AV9" s="28"/>
      <c r="AW9" s="15"/>
    </row>
    <row r="10" spans="1:49" s="16" customFormat="1" ht="93.75" customHeight="1" x14ac:dyDescent="0.3">
      <c r="A10" s="30" t="s">
        <v>8</v>
      </c>
      <c r="B10" s="31"/>
      <c r="C10" s="26" t="s">
        <v>56</v>
      </c>
      <c r="D10" s="27"/>
      <c r="E10" s="27"/>
      <c r="F10" s="28"/>
      <c r="G10" s="9"/>
      <c r="H10" s="9"/>
      <c r="I10" s="21"/>
      <c r="J10" s="13"/>
      <c r="K10" s="26" t="s">
        <v>86</v>
      </c>
      <c r="L10" s="28"/>
      <c r="M10" s="26" t="s">
        <v>87</v>
      </c>
      <c r="N10" s="27"/>
      <c r="O10" s="28"/>
      <c r="P10" s="26" t="s">
        <v>88</v>
      </c>
      <c r="Q10" s="28"/>
      <c r="R10" s="14">
        <v>43726</v>
      </c>
      <c r="S10" s="26" t="s">
        <v>18</v>
      </c>
      <c r="T10" s="28"/>
      <c r="U10" s="24">
        <v>786187.32</v>
      </c>
      <c r="V10" s="25"/>
      <c r="W10" s="26" t="s">
        <v>35</v>
      </c>
      <c r="X10" s="27"/>
      <c r="Y10" s="28"/>
      <c r="Z10" s="26" t="s">
        <v>18</v>
      </c>
      <c r="AA10" s="27"/>
      <c r="AB10" s="27"/>
      <c r="AC10" s="28"/>
      <c r="AD10" s="24"/>
      <c r="AE10" s="29"/>
      <c r="AF10" s="25"/>
      <c r="AG10" s="24"/>
      <c r="AH10" s="28"/>
      <c r="AI10" s="26" t="s">
        <v>89</v>
      </c>
      <c r="AJ10" s="27"/>
      <c r="AK10" s="28"/>
      <c r="AL10" s="24">
        <f>524124.8+250477.16+131031.21</f>
        <v>905633.16999999993</v>
      </c>
      <c r="AM10" s="25"/>
      <c r="AN10" s="24">
        <f t="shared" si="0"/>
        <v>905633.16999999993</v>
      </c>
      <c r="AO10" s="25"/>
      <c r="AP10" s="24">
        <f t="shared" si="1"/>
        <v>905633.16999999993</v>
      </c>
      <c r="AQ10" s="25"/>
      <c r="AR10" s="24">
        <f>AN10</f>
        <v>905633.16999999993</v>
      </c>
      <c r="AS10" s="25"/>
      <c r="AT10" s="26" t="s">
        <v>85</v>
      </c>
      <c r="AU10" s="27"/>
      <c r="AV10" s="28"/>
      <c r="AW10" s="15"/>
    </row>
    <row r="11" spans="1:49" s="16" customFormat="1" ht="47.25" customHeight="1" x14ac:dyDescent="0.3">
      <c r="A11" s="30" t="s">
        <v>9</v>
      </c>
      <c r="B11" s="31"/>
      <c r="C11" s="26" t="s">
        <v>57</v>
      </c>
      <c r="D11" s="27"/>
      <c r="E11" s="27"/>
      <c r="F11" s="28"/>
      <c r="G11" s="9" t="s">
        <v>92</v>
      </c>
      <c r="H11" s="9" t="s">
        <v>91</v>
      </c>
      <c r="I11" s="21">
        <v>4195988.97</v>
      </c>
      <c r="J11" s="13">
        <v>259532.64</v>
      </c>
      <c r="K11" s="26" t="s">
        <v>31</v>
      </c>
      <c r="L11" s="28"/>
      <c r="M11" s="26" t="s">
        <v>90</v>
      </c>
      <c r="N11" s="27"/>
      <c r="O11" s="28"/>
      <c r="P11" s="26" t="s">
        <v>93</v>
      </c>
      <c r="Q11" s="28"/>
      <c r="R11" s="14">
        <v>43634</v>
      </c>
      <c r="S11" s="26" t="s">
        <v>94</v>
      </c>
      <c r="T11" s="28"/>
      <c r="U11" s="24">
        <v>4455521.6100000003</v>
      </c>
      <c r="V11" s="25"/>
      <c r="W11" s="32">
        <v>44056</v>
      </c>
      <c r="X11" s="27"/>
      <c r="Y11" s="28"/>
      <c r="Z11" s="26" t="s">
        <v>18</v>
      </c>
      <c r="AA11" s="27"/>
      <c r="AB11" s="27"/>
      <c r="AC11" s="28"/>
      <c r="AD11" s="24">
        <f>AG11</f>
        <v>1113090.2</v>
      </c>
      <c r="AE11" s="29"/>
      <c r="AF11" s="25"/>
      <c r="AG11" s="24">
        <v>1113090.2</v>
      </c>
      <c r="AH11" s="25"/>
      <c r="AI11" s="26" t="s">
        <v>83</v>
      </c>
      <c r="AJ11" s="27"/>
      <c r="AK11" s="28"/>
      <c r="AL11" s="24">
        <v>3142700.33</v>
      </c>
      <c r="AM11" s="25"/>
      <c r="AN11" s="24">
        <f t="shared" si="0"/>
        <v>3142700.33</v>
      </c>
      <c r="AO11" s="25"/>
      <c r="AP11" s="24">
        <f t="shared" si="1"/>
        <v>3142700.33</v>
      </c>
      <c r="AQ11" s="25"/>
      <c r="AR11" s="24">
        <f>2425911.48+AP11</f>
        <v>5568611.8100000005</v>
      </c>
      <c r="AS11" s="25"/>
      <c r="AT11" s="26" t="s">
        <v>27</v>
      </c>
      <c r="AU11" s="27"/>
      <c r="AV11" s="28"/>
      <c r="AW11" s="15"/>
    </row>
    <row r="12" spans="1:49" s="16" customFormat="1" ht="65.25" customHeight="1" x14ac:dyDescent="0.3">
      <c r="A12" s="30" t="s">
        <v>44</v>
      </c>
      <c r="B12" s="31"/>
      <c r="C12" s="26" t="s">
        <v>58</v>
      </c>
      <c r="D12" s="27"/>
      <c r="E12" s="27"/>
      <c r="F12" s="28"/>
      <c r="G12" s="9"/>
      <c r="H12" s="9"/>
      <c r="I12" s="21"/>
      <c r="J12" s="13"/>
      <c r="K12" s="26" t="s">
        <v>31</v>
      </c>
      <c r="L12" s="28"/>
      <c r="M12" s="26" t="s">
        <v>90</v>
      </c>
      <c r="N12" s="27"/>
      <c r="O12" s="28"/>
      <c r="P12" s="26" t="s">
        <v>95</v>
      </c>
      <c r="Q12" s="28"/>
      <c r="R12" s="14">
        <v>43777</v>
      </c>
      <c r="S12" s="26" t="s">
        <v>101</v>
      </c>
      <c r="T12" s="28"/>
      <c r="U12" s="24">
        <v>1414493.3</v>
      </c>
      <c r="V12" s="25"/>
      <c r="W12" s="32">
        <v>44048</v>
      </c>
      <c r="X12" s="27"/>
      <c r="Y12" s="28"/>
      <c r="Z12" s="26" t="s">
        <v>24</v>
      </c>
      <c r="AA12" s="27"/>
      <c r="AB12" s="27"/>
      <c r="AC12" s="28"/>
      <c r="AD12" s="24">
        <v>126239.21</v>
      </c>
      <c r="AE12" s="29"/>
      <c r="AF12" s="25"/>
      <c r="AG12" s="24">
        <f>AD12</f>
        <v>126239.21</v>
      </c>
      <c r="AH12" s="28"/>
      <c r="AI12" s="26" t="s">
        <v>83</v>
      </c>
      <c r="AJ12" s="27"/>
      <c r="AK12" s="28"/>
      <c r="AL12" s="24">
        <v>1540732.51</v>
      </c>
      <c r="AM12" s="25"/>
      <c r="AN12" s="24">
        <f t="shared" si="0"/>
        <v>1540732.51</v>
      </c>
      <c r="AO12" s="28"/>
      <c r="AP12" s="24">
        <f t="shared" si="1"/>
        <v>1540732.51</v>
      </c>
      <c r="AQ12" s="28"/>
      <c r="AR12" s="24">
        <f>AP12</f>
        <v>1540732.51</v>
      </c>
      <c r="AS12" s="28"/>
      <c r="AT12" s="26" t="s">
        <v>27</v>
      </c>
      <c r="AU12" s="27"/>
      <c r="AV12" s="28"/>
      <c r="AW12" s="15"/>
    </row>
    <row r="13" spans="1:49" s="16" customFormat="1" ht="68.25" customHeight="1" x14ac:dyDescent="0.3">
      <c r="A13" s="30" t="s">
        <v>42</v>
      </c>
      <c r="B13" s="31"/>
      <c r="C13" s="26" t="s">
        <v>48</v>
      </c>
      <c r="D13" s="27"/>
      <c r="E13" s="27"/>
      <c r="F13" s="28"/>
      <c r="G13" s="9" t="s">
        <v>99</v>
      </c>
      <c r="H13" s="9" t="s">
        <v>20</v>
      </c>
      <c r="I13" s="21">
        <v>197552.95</v>
      </c>
      <c r="J13" s="13">
        <v>246.1</v>
      </c>
      <c r="K13" s="26" t="s">
        <v>96</v>
      </c>
      <c r="L13" s="28"/>
      <c r="M13" s="26" t="s">
        <v>97</v>
      </c>
      <c r="N13" s="27"/>
      <c r="O13" s="28"/>
      <c r="P13" s="26" t="s">
        <v>98</v>
      </c>
      <c r="Q13" s="28"/>
      <c r="R13" s="14">
        <v>43868</v>
      </c>
      <c r="S13" s="26" t="s">
        <v>101</v>
      </c>
      <c r="T13" s="28"/>
      <c r="U13" s="24">
        <v>197799.05</v>
      </c>
      <c r="V13" s="25"/>
      <c r="W13" s="32"/>
      <c r="X13" s="27"/>
      <c r="Y13" s="28"/>
      <c r="Z13" s="26" t="s">
        <v>24</v>
      </c>
      <c r="AA13" s="27"/>
      <c r="AB13" s="27"/>
      <c r="AC13" s="28"/>
      <c r="AD13" s="26"/>
      <c r="AE13" s="27"/>
      <c r="AF13" s="28"/>
      <c r="AG13" s="10"/>
      <c r="AH13" s="12"/>
      <c r="AI13" s="26" t="s">
        <v>103</v>
      </c>
      <c r="AJ13" s="27"/>
      <c r="AK13" s="28"/>
      <c r="AL13" s="26"/>
      <c r="AM13" s="28"/>
      <c r="AN13" s="10"/>
      <c r="AO13" s="12"/>
      <c r="AP13" s="10"/>
      <c r="AQ13" s="12"/>
      <c r="AR13" s="10"/>
      <c r="AS13" s="12"/>
      <c r="AT13" s="26" t="s">
        <v>104</v>
      </c>
      <c r="AU13" s="27"/>
      <c r="AV13" s="28"/>
      <c r="AW13" s="15"/>
    </row>
    <row r="14" spans="1:49" s="16" customFormat="1" ht="65.25" customHeight="1" x14ac:dyDescent="0.3">
      <c r="A14" s="30" t="s">
        <v>43</v>
      </c>
      <c r="B14" s="31"/>
      <c r="C14" s="26" t="s">
        <v>59</v>
      </c>
      <c r="D14" s="27"/>
      <c r="E14" s="27"/>
      <c r="F14" s="28"/>
      <c r="G14" s="9" t="s">
        <v>100</v>
      </c>
      <c r="H14" s="9" t="s">
        <v>20</v>
      </c>
      <c r="I14" s="21">
        <v>416075.94</v>
      </c>
      <c r="J14" s="13">
        <v>537.1</v>
      </c>
      <c r="K14" s="26" t="s">
        <v>96</v>
      </c>
      <c r="L14" s="28"/>
      <c r="M14" s="26" t="s">
        <v>97</v>
      </c>
      <c r="N14" s="27"/>
      <c r="O14" s="28"/>
      <c r="P14" s="26" t="s">
        <v>102</v>
      </c>
      <c r="Q14" s="28"/>
      <c r="R14" s="14">
        <v>43868</v>
      </c>
      <c r="S14" s="26" t="s">
        <v>101</v>
      </c>
      <c r="T14" s="28"/>
      <c r="U14" s="24">
        <v>416613.04</v>
      </c>
      <c r="V14" s="25"/>
      <c r="W14" s="26"/>
      <c r="X14" s="27"/>
      <c r="Y14" s="28"/>
      <c r="Z14" s="26" t="s">
        <v>24</v>
      </c>
      <c r="AA14" s="27"/>
      <c r="AB14" s="27"/>
      <c r="AC14" s="28"/>
      <c r="AD14" s="26"/>
      <c r="AE14" s="27"/>
      <c r="AF14" s="28"/>
      <c r="AG14" s="10"/>
      <c r="AH14" s="12"/>
      <c r="AI14" s="26" t="s">
        <v>103</v>
      </c>
      <c r="AJ14" s="27"/>
      <c r="AK14" s="28"/>
      <c r="AL14" s="10"/>
      <c r="AM14" s="12"/>
      <c r="AN14" s="10"/>
      <c r="AO14" s="12"/>
      <c r="AP14" s="10"/>
      <c r="AQ14" s="12"/>
      <c r="AR14" s="10"/>
      <c r="AS14" s="12"/>
      <c r="AT14" s="26" t="s">
        <v>104</v>
      </c>
      <c r="AU14" s="27"/>
      <c r="AV14" s="28"/>
      <c r="AW14" s="15"/>
    </row>
    <row r="15" spans="1:49" s="16" customFormat="1" ht="63" customHeight="1" x14ac:dyDescent="0.3">
      <c r="A15" s="30" t="s">
        <v>10</v>
      </c>
      <c r="B15" s="31"/>
      <c r="C15" s="26" t="s">
        <v>49</v>
      </c>
      <c r="D15" s="27"/>
      <c r="E15" s="27"/>
      <c r="F15" s="28"/>
      <c r="G15" s="9"/>
      <c r="H15" s="9"/>
      <c r="I15" s="21"/>
      <c r="J15" s="13"/>
      <c r="K15" s="26" t="s">
        <v>21</v>
      </c>
      <c r="L15" s="28"/>
      <c r="M15" s="26" t="s">
        <v>22</v>
      </c>
      <c r="N15" s="27"/>
      <c r="O15" s="28"/>
      <c r="P15" s="26" t="s">
        <v>106</v>
      </c>
      <c r="Q15" s="28"/>
      <c r="R15" s="14">
        <v>43704</v>
      </c>
      <c r="S15" s="26" t="s">
        <v>107</v>
      </c>
      <c r="T15" s="28"/>
      <c r="U15" s="24">
        <v>2999978.13</v>
      </c>
      <c r="V15" s="25"/>
      <c r="W15" s="32">
        <v>43914</v>
      </c>
      <c r="X15" s="27"/>
      <c r="Y15" s="28"/>
      <c r="Z15" s="26" t="s">
        <v>116</v>
      </c>
      <c r="AA15" s="27"/>
      <c r="AB15" s="27"/>
      <c r="AC15" s="28"/>
      <c r="AD15" s="24">
        <v>352823.38</v>
      </c>
      <c r="AE15" s="29"/>
      <c r="AF15" s="25"/>
      <c r="AG15" s="24">
        <f>AD15</f>
        <v>352823.38</v>
      </c>
      <c r="AH15" s="28"/>
      <c r="AI15" s="26" t="s">
        <v>83</v>
      </c>
      <c r="AJ15" s="27"/>
      <c r="AK15" s="28"/>
      <c r="AL15" s="24">
        <v>646062.44999999995</v>
      </c>
      <c r="AM15" s="25"/>
      <c r="AN15" s="24">
        <f t="shared" ref="AN15:AN22" si="2">AL15</f>
        <v>646062.44999999995</v>
      </c>
      <c r="AO15" s="28"/>
      <c r="AP15" s="24">
        <f>AL15</f>
        <v>646062.44999999995</v>
      </c>
      <c r="AQ15" s="28"/>
      <c r="AR15" s="24">
        <v>3338319.65</v>
      </c>
      <c r="AS15" s="25"/>
      <c r="AT15" s="26" t="s">
        <v>27</v>
      </c>
      <c r="AU15" s="27"/>
      <c r="AV15" s="28"/>
      <c r="AW15" s="15"/>
    </row>
    <row r="16" spans="1:49" s="16" customFormat="1" ht="63" customHeight="1" x14ac:dyDescent="0.3">
      <c r="A16" s="30" t="s">
        <v>46</v>
      </c>
      <c r="B16" s="31"/>
      <c r="C16" s="26" t="s">
        <v>50</v>
      </c>
      <c r="D16" s="27"/>
      <c r="E16" s="27"/>
      <c r="F16" s="28"/>
      <c r="G16" s="9"/>
      <c r="H16" s="9"/>
      <c r="I16" s="21"/>
      <c r="J16" s="13"/>
      <c r="K16" s="26" t="s">
        <v>31</v>
      </c>
      <c r="L16" s="28"/>
      <c r="M16" s="26" t="s">
        <v>90</v>
      </c>
      <c r="N16" s="27"/>
      <c r="O16" s="28"/>
      <c r="P16" s="26" t="s">
        <v>108</v>
      </c>
      <c r="Q16" s="28"/>
      <c r="R16" s="14">
        <v>44130</v>
      </c>
      <c r="S16" s="26" t="s">
        <v>109</v>
      </c>
      <c r="T16" s="28"/>
      <c r="U16" s="24">
        <v>875358.56</v>
      </c>
      <c r="V16" s="25"/>
      <c r="W16" s="26"/>
      <c r="X16" s="27"/>
      <c r="Y16" s="28"/>
      <c r="Z16" s="26"/>
      <c r="AA16" s="27"/>
      <c r="AB16" s="27"/>
      <c r="AC16" s="28"/>
      <c r="AD16" s="26"/>
      <c r="AE16" s="27"/>
      <c r="AF16" s="28"/>
      <c r="AG16" s="26"/>
      <c r="AH16" s="28"/>
      <c r="AI16" s="26" t="s">
        <v>83</v>
      </c>
      <c r="AJ16" s="27"/>
      <c r="AK16" s="28"/>
      <c r="AL16" s="24">
        <v>484087.2</v>
      </c>
      <c r="AM16" s="25"/>
      <c r="AN16" s="24">
        <f t="shared" si="2"/>
        <v>484087.2</v>
      </c>
      <c r="AO16" s="28"/>
      <c r="AP16" s="24">
        <f t="shared" ref="AP16:AP22" si="3">AN16</f>
        <v>484087.2</v>
      </c>
      <c r="AQ16" s="28"/>
      <c r="AR16" s="24">
        <f t="shared" ref="AR16:AR22" si="4">AP16</f>
        <v>484087.2</v>
      </c>
      <c r="AS16" s="28"/>
      <c r="AT16" s="26" t="s">
        <v>85</v>
      </c>
      <c r="AU16" s="27"/>
      <c r="AV16" s="28"/>
      <c r="AW16" s="15"/>
    </row>
    <row r="17" spans="1:49" s="16" customFormat="1" ht="75" customHeight="1" x14ac:dyDescent="0.3">
      <c r="A17" s="30" t="s">
        <v>46</v>
      </c>
      <c r="B17" s="31"/>
      <c r="C17" s="26" t="s">
        <v>51</v>
      </c>
      <c r="D17" s="27"/>
      <c r="E17" s="27"/>
      <c r="F17" s="28"/>
      <c r="G17" s="9"/>
      <c r="H17" s="9"/>
      <c r="I17" s="21"/>
      <c r="J17" s="13"/>
      <c r="K17" s="26" t="s">
        <v>31</v>
      </c>
      <c r="L17" s="28"/>
      <c r="M17" s="26" t="s">
        <v>90</v>
      </c>
      <c r="N17" s="27"/>
      <c r="O17" s="28"/>
      <c r="P17" s="26" t="s">
        <v>108</v>
      </c>
      <c r="Q17" s="28"/>
      <c r="R17" s="14">
        <v>44130</v>
      </c>
      <c r="S17" s="26" t="s">
        <v>109</v>
      </c>
      <c r="T17" s="28"/>
      <c r="U17" s="24">
        <v>584694.07999999996</v>
      </c>
      <c r="V17" s="25"/>
      <c r="W17" s="26"/>
      <c r="X17" s="27"/>
      <c r="Y17" s="28"/>
      <c r="Z17" s="10"/>
      <c r="AA17" s="11"/>
      <c r="AB17" s="11"/>
      <c r="AC17" s="12"/>
      <c r="AD17" s="10"/>
      <c r="AE17" s="11"/>
      <c r="AF17" s="12"/>
      <c r="AG17" s="10"/>
      <c r="AH17" s="12"/>
      <c r="AI17" s="26" t="s">
        <v>83</v>
      </c>
      <c r="AJ17" s="27"/>
      <c r="AK17" s="28"/>
      <c r="AL17" s="24">
        <v>362131.65</v>
      </c>
      <c r="AM17" s="25"/>
      <c r="AN17" s="24">
        <f t="shared" si="2"/>
        <v>362131.65</v>
      </c>
      <c r="AO17" s="28"/>
      <c r="AP17" s="24">
        <f t="shared" si="3"/>
        <v>362131.65</v>
      </c>
      <c r="AQ17" s="28"/>
      <c r="AR17" s="24">
        <f t="shared" si="4"/>
        <v>362131.65</v>
      </c>
      <c r="AS17" s="28"/>
      <c r="AT17" s="26" t="s">
        <v>85</v>
      </c>
      <c r="AU17" s="27"/>
      <c r="AV17" s="28"/>
      <c r="AW17" s="15"/>
    </row>
    <row r="18" spans="1:49" s="16" customFormat="1" ht="68.25" customHeight="1" x14ac:dyDescent="0.3">
      <c r="A18" s="30" t="s">
        <v>46</v>
      </c>
      <c r="B18" s="31"/>
      <c r="C18" s="26" t="s">
        <v>52</v>
      </c>
      <c r="D18" s="27"/>
      <c r="E18" s="27"/>
      <c r="F18" s="28"/>
      <c r="G18" s="9"/>
      <c r="H18" s="9"/>
      <c r="I18" s="21"/>
      <c r="J18" s="13"/>
      <c r="K18" s="26" t="s">
        <v>31</v>
      </c>
      <c r="L18" s="28"/>
      <c r="M18" s="26" t="s">
        <v>90</v>
      </c>
      <c r="N18" s="27"/>
      <c r="O18" s="28"/>
      <c r="P18" s="26" t="s">
        <v>108</v>
      </c>
      <c r="Q18" s="28"/>
      <c r="R18" s="14">
        <v>44099</v>
      </c>
      <c r="S18" s="26" t="s">
        <v>109</v>
      </c>
      <c r="T18" s="28"/>
      <c r="U18" s="24">
        <v>692322.82</v>
      </c>
      <c r="V18" s="25"/>
      <c r="W18" s="26"/>
      <c r="X18" s="27"/>
      <c r="Y18" s="28"/>
      <c r="Z18" s="10"/>
      <c r="AA18" s="11"/>
      <c r="AB18" s="11"/>
      <c r="AC18" s="12"/>
      <c r="AD18" s="10"/>
      <c r="AE18" s="11"/>
      <c r="AF18" s="12"/>
      <c r="AG18" s="10"/>
      <c r="AH18" s="12"/>
      <c r="AI18" s="26" t="s">
        <v>83</v>
      </c>
      <c r="AJ18" s="27"/>
      <c r="AK18" s="28"/>
      <c r="AL18" s="24">
        <v>442948.32</v>
      </c>
      <c r="AM18" s="25"/>
      <c r="AN18" s="24">
        <f t="shared" si="2"/>
        <v>442948.32</v>
      </c>
      <c r="AO18" s="28"/>
      <c r="AP18" s="24">
        <f t="shared" si="3"/>
        <v>442948.32</v>
      </c>
      <c r="AQ18" s="28"/>
      <c r="AR18" s="24">
        <f t="shared" si="4"/>
        <v>442948.32</v>
      </c>
      <c r="AS18" s="28"/>
      <c r="AT18" s="26" t="s">
        <v>85</v>
      </c>
      <c r="AU18" s="27"/>
      <c r="AV18" s="28"/>
      <c r="AW18" s="15"/>
    </row>
    <row r="19" spans="1:49" s="16" customFormat="1" ht="78" customHeight="1" x14ac:dyDescent="0.3">
      <c r="A19" s="30" t="s">
        <v>46</v>
      </c>
      <c r="B19" s="31"/>
      <c r="C19" s="26" t="s">
        <v>53</v>
      </c>
      <c r="D19" s="27"/>
      <c r="E19" s="27"/>
      <c r="F19" s="28"/>
      <c r="G19" s="9"/>
      <c r="H19" s="9"/>
      <c r="I19" s="21"/>
      <c r="J19" s="13"/>
      <c r="K19" s="26" t="s">
        <v>31</v>
      </c>
      <c r="L19" s="28"/>
      <c r="M19" s="26" t="s">
        <v>90</v>
      </c>
      <c r="N19" s="27"/>
      <c r="O19" s="28"/>
      <c r="P19" s="26" t="s">
        <v>108</v>
      </c>
      <c r="Q19" s="28"/>
      <c r="R19" s="14">
        <v>44001</v>
      </c>
      <c r="S19" s="26" t="s">
        <v>109</v>
      </c>
      <c r="T19" s="28"/>
      <c r="U19" s="24">
        <v>430667.97</v>
      </c>
      <c r="V19" s="25"/>
      <c r="W19" s="26"/>
      <c r="X19" s="27"/>
      <c r="Y19" s="28"/>
      <c r="Z19" s="10"/>
      <c r="AA19" s="11"/>
      <c r="AB19" s="11"/>
      <c r="AC19" s="12"/>
      <c r="AD19" s="10"/>
      <c r="AE19" s="11"/>
      <c r="AF19" s="12"/>
      <c r="AG19" s="10"/>
      <c r="AH19" s="12"/>
      <c r="AI19" s="26" t="s">
        <v>83</v>
      </c>
      <c r="AJ19" s="27"/>
      <c r="AK19" s="28"/>
      <c r="AL19" s="24">
        <v>430667.97</v>
      </c>
      <c r="AM19" s="25"/>
      <c r="AN19" s="24">
        <f t="shared" si="2"/>
        <v>430667.97</v>
      </c>
      <c r="AO19" s="28"/>
      <c r="AP19" s="24">
        <f t="shared" si="3"/>
        <v>430667.97</v>
      </c>
      <c r="AQ19" s="28"/>
      <c r="AR19" s="24">
        <f t="shared" si="4"/>
        <v>430667.97</v>
      </c>
      <c r="AS19" s="28"/>
      <c r="AT19" s="26" t="s">
        <v>27</v>
      </c>
      <c r="AU19" s="27"/>
      <c r="AV19" s="28"/>
      <c r="AW19" s="15"/>
    </row>
    <row r="20" spans="1:49" s="16" customFormat="1" ht="69.75" customHeight="1" x14ac:dyDescent="0.3">
      <c r="A20" s="30" t="s">
        <v>46</v>
      </c>
      <c r="B20" s="31"/>
      <c r="C20" s="26" t="s">
        <v>54</v>
      </c>
      <c r="D20" s="27"/>
      <c r="E20" s="27"/>
      <c r="F20" s="28"/>
      <c r="G20" s="9"/>
      <c r="H20" s="9"/>
      <c r="I20" s="21"/>
      <c r="J20" s="13"/>
      <c r="K20" s="26" t="s">
        <v>31</v>
      </c>
      <c r="L20" s="28"/>
      <c r="M20" s="26" t="s">
        <v>90</v>
      </c>
      <c r="N20" s="27"/>
      <c r="O20" s="28"/>
      <c r="P20" s="26" t="s">
        <v>108</v>
      </c>
      <c r="Q20" s="28"/>
      <c r="R20" s="14">
        <v>44099</v>
      </c>
      <c r="S20" s="26" t="s">
        <v>110</v>
      </c>
      <c r="T20" s="28"/>
      <c r="U20" s="24">
        <v>220737.19</v>
      </c>
      <c r="V20" s="25"/>
      <c r="W20" s="26"/>
      <c r="X20" s="27"/>
      <c r="Y20" s="28"/>
      <c r="Z20" s="10"/>
      <c r="AA20" s="11"/>
      <c r="AB20" s="11"/>
      <c r="AC20" s="12"/>
      <c r="AD20" s="10"/>
      <c r="AE20" s="11"/>
      <c r="AF20" s="12"/>
      <c r="AG20" s="10"/>
      <c r="AH20" s="12"/>
      <c r="AI20" s="26" t="s">
        <v>83</v>
      </c>
      <c r="AJ20" s="27"/>
      <c r="AK20" s="28"/>
      <c r="AL20" s="24">
        <v>153984.95999999999</v>
      </c>
      <c r="AM20" s="25"/>
      <c r="AN20" s="24">
        <f t="shared" si="2"/>
        <v>153984.95999999999</v>
      </c>
      <c r="AO20" s="28"/>
      <c r="AP20" s="24">
        <f t="shared" si="3"/>
        <v>153984.95999999999</v>
      </c>
      <c r="AQ20" s="28"/>
      <c r="AR20" s="24">
        <f t="shared" si="4"/>
        <v>153984.95999999999</v>
      </c>
      <c r="AS20" s="28"/>
      <c r="AT20" s="26" t="s">
        <v>85</v>
      </c>
      <c r="AU20" s="27"/>
      <c r="AV20" s="28"/>
      <c r="AW20" s="15"/>
    </row>
    <row r="21" spans="1:49" s="16" customFormat="1" ht="61.5" customHeight="1" x14ac:dyDescent="0.2">
      <c r="A21" s="30" t="s">
        <v>45</v>
      </c>
      <c r="B21" s="31"/>
      <c r="C21" s="26" t="s">
        <v>61</v>
      </c>
      <c r="D21" s="27"/>
      <c r="E21" s="27"/>
      <c r="F21" s="28"/>
      <c r="G21" s="9" t="s">
        <v>92</v>
      </c>
      <c r="H21" s="9" t="s">
        <v>91</v>
      </c>
      <c r="I21" s="21"/>
      <c r="J21" s="13"/>
      <c r="K21" s="26" t="s">
        <v>21</v>
      </c>
      <c r="L21" s="28"/>
      <c r="M21" s="26" t="s">
        <v>22</v>
      </c>
      <c r="N21" s="27"/>
      <c r="O21" s="28"/>
      <c r="P21" s="26" t="s">
        <v>114</v>
      </c>
      <c r="Q21" s="28"/>
      <c r="R21" s="14">
        <v>43899</v>
      </c>
      <c r="S21" s="26" t="s">
        <v>109</v>
      </c>
      <c r="T21" s="28"/>
      <c r="U21" s="48">
        <v>2536128.15</v>
      </c>
      <c r="V21" s="49"/>
      <c r="W21" s="32">
        <v>44056</v>
      </c>
      <c r="X21" s="27"/>
      <c r="Y21" s="28"/>
      <c r="Z21" s="26" t="s">
        <v>115</v>
      </c>
      <c r="AA21" s="27"/>
      <c r="AB21" s="27"/>
      <c r="AC21" s="28"/>
      <c r="AD21" s="24">
        <v>221728.22</v>
      </c>
      <c r="AE21" s="29"/>
      <c r="AF21" s="25"/>
      <c r="AG21" s="24">
        <f>AD21</f>
        <v>221728.22</v>
      </c>
      <c r="AH21" s="28"/>
      <c r="AI21" s="26" t="s">
        <v>83</v>
      </c>
      <c r="AJ21" s="27"/>
      <c r="AK21" s="28"/>
      <c r="AL21" s="24">
        <v>2757856.37</v>
      </c>
      <c r="AM21" s="25"/>
      <c r="AN21" s="24">
        <f t="shared" si="2"/>
        <v>2757856.37</v>
      </c>
      <c r="AO21" s="25"/>
      <c r="AP21" s="24">
        <f t="shared" si="3"/>
        <v>2757856.37</v>
      </c>
      <c r="AQ21" s="25"/>
      <c r="AR21" s="24">
        <f t="shared" si="4"/>
        <v>2757856.37</v>
      </c>
      <c r="AS21" s="25"/>
      <c r="AT21" s="26" t="s">
        <v>27</v>
      </c>
      <c r="AU21" s="27"/>
      <c r="AV21" s="28"/>
      <c r="AW21" s="15"/>
    </row>
    <row r="22" spans="1:49" s="16" customFormat="1" ht="37.5" customHeight="1" x14ac:dyDescent="0.3">
      <c r="A22" s="30" t="s">
        <v>55</v>
      </c>
      <c r="B22" s="31"/>
      <c r="C22" s="26" t="s">
        <v>60</v>
      </c>
      <c r="D22" s="27"/>
      <c r="E22" s="27"/>
      <c r="F22" s="28"/>
      <c r="G22" s="9"/>
      <c r="H22" s="9"/>
      <c r="I22" s="21"/>
      <c r="J22" s="13"/>
      <c r="K22" s="26" t="s">
        <v>111</v>
      </c>
      <c r="L22" s="28"/>
      <c r="M22" s="26" t="s">
        <v>112</v>
      </c>
      <c r="N22" s="27"/>
      <c r="O22" s="28"/>
      <c r="P22" s="26" t="s">
        <v>105</v>
      </c>
      <c r="Q22" s="28"/>
      <c r="R22" s="14">
        <v>44138</v>
      </c>
      <c r="S22" s="26" t="s">
        <v>113</v>
      </c>
      <c r="T22" s="28"/>
      <c r="U22" s="24">
        <v>483228.99</v>
      </c>
      <c r="V22" s="25"/>
      <c r="W22" s="32">
        <v>44186</v>
      </c>
      <c r="X22" s="27"/>
      <c r="Y22" s="28"/>
      <c r="Z22" s="26" t="s">
        <v>117</v>
      </c>
      <c r="AA22" s="27"/>
      <c r="AB22" s="27"/>
      <c r="AC22" s="28"/>
      <c r="AD22" s="24">
        <v>55343.66</v>
      </c>
      <c r="AE22" s="29"/>
      <c r="AF22" s="25"/>
      <c r="AG22" s="24">
        <f>AD22</f>
        <v>55343.66</v>
      </c>
      <c r="AH22" s="28"/>
      <c r="AI22" s="26" t="s">
        <v>83</v>
      </c>
      <c r="AJ22" s="27"/>
      <c r="AK22" s="28"/>
      <c r="AL22" s="24">
        <v>538572.65</v>
      </c>
      <c r="AM22" s="25"/>
      <c r="AN22" s="24">
        <f t="shared" si="2"/>
        <v>538572.65</v>
      </c>
      <c r="AO22" s="25"/>
      <c r="AP22" s="24">
        <f t="shared" si="3"/>
        <v>538572.65</v>
      </c>
      <c r="AQ22" s="25"/>
      <c r="AR22" s="24">
        <f t="shared" si="4"/>
        <v>538572.65</v>
      </c>
      <c r="AS22" s="25"/>
      <c r="AT22" s="26" t="s">
        <v>27</v>
      </c>
      <c r="AU22" s="27"/>
      <c r="AV22" s="28"/>
      <c r="AW22" s="15"/>
    </row>
    <row r="23" spans="1:49" s="1" customFormat="1" ht="27" customHeight="1" x14ac:dyDescent="0.3">
      <c r="A23" s="7"/>
      <c r="B23" s="8"/>
      <c r="C23" s="4"/>
      <c r="D23" s="5"/>
      <c r="E23" s="5"/>
      <c r="F23" s="6"/>
      <c r="G23" s="3"/>
      <c r="H23" s="3"/>
      <c r="I23" s="3"/>
      <c r="J23" s="3"/>
      <c r="K23" s="4"/>
      <c r="L23" s="6"/>
      <c r="M23" s="4"/>
      <c r="N23" s="5"/>
      <c r="O23" s="6"/>
      <c r="P23" s="4"/>
      <c r="Q23" s="6"/>
      <c r="R23" s="3"/>
      <c r="S23" s="26"/>
      <c r="T23" s="28"/>
      <c r="U23" s="4"/>
      <c r="V23" s="6"/>
      <c r="W23" s="4"/>
      <c r="X23" s="5"/>
      <c r="Y23" s="6"/>
      <c r="Z23" s="4"/>
      <c r="AA23" s="5"/>
      <c r="AB23" s="5"/>
      <c r="AC23" s="6"/>
      <c r="AD23" s="4"/>
      <c r="AE23" s="5"/>
      <c r="AF23" s="6"/>
      <c r="AG23" s="4"/>
      <c r="AH23" s="6"/>
      <c r="AI23" s="4"/>
      <c r="AJ23" s="5"/>
      <c r="AK23" s="6"/>
      <c r="AL23" s="4"/>
      <c r="AM23" s="6"/>
      <c r="AN23" s="4"/>
      <c r="AO23" s="6"/>
      <c r="AP23" s="4"/>
      <c r="AQ23" s="6"/>
      <c r="AR23" s="4"/>
      <c r="AS23" s="6"/>
      <c r="AT23" s="4"/>
      <c r="AU23" s="5"/>
      <c r="AV23" s="6"/>
      <c r="AW23" s="2"/>
    </row>
    <row r="24" spans="1:49" s="1" customFormat="1" ht="8.25" customHeight="1" x14ac:dyDescent="0.3">
      <c r="A24" s="36"/>
      <c r="B24" s="38"/>
      <c r="C24" s="36"/>
      <c r="D24" s="37"/>
      <c r="E24" s="37"/>
      <c r="F24" s="38"/>
      <c r="G24" s="3"/>
      <c r="H24" s="3"/>
      <c r="I24" s="3"/>
      <c r="J24" s="3"/>
      <c r="K24" s="36"/>
      <c r="L24" s="38"/>
      <c r="M24" s="36"/>
      <c r="N24" s="37"/>
      <c r="O24" s="38"/>
      <c r="P24" s="36"/>
      <c r="Q24" s="38"/>
      <c r="R24" s="3"/>
      <c r="S24" s="36"/>
      <c r="T24" s="38"/>
      <c r="U24" s="36"/>
      <c r="V24" s="38"/>
      <c r="W24" s="36"/>
      <c r="X24" s="37"/>
      <c r="Y24" s="38"/>
      <c r="Z24" s="36"/>
      <c r="AA24" s="37"/>
      <c r="AB24" s="37"/>
      <c r="AC24" s="38"/>
      <c r="AD24" s="36"/>
      <c r="AE24" s="37"/>
      <c r="AF24" s="38"/>
      <c r="AG24" s="36"/>
      <c r="AH24" s="38"/>
      <c r="AI24" s="36"/>
      <c r="AJ24" s="37"/>
      <c r="AK24" s="38"/>
      <c r="AL24" s="36"/>
      <c r="AM24" s="38"/>
      <c r="AN24" s="36"/>
      <c r="AO24" s="38"/>
      <c r="AP24" s="36"/>
      <c r="AQ24" s="38"/>
      <c r="AR24" s="36"/>
      <c r="AS24" s="38"/>
      <c r="AT24" s="36"/>
      <c r="AU24" s="37"/>
      <c r="AV24" s="38"/>
      <c r="AW24" s="2"/>
    </row>
    <row r="25" spans="1:49" s="1" customFormat="1" ht="8.25" customHeight="1" x14ac:dyDescent="0.3">
      <c r="A25" s="36"/>
      <c r="B25" s="38"/>
      <c r="C25" s="36"/>
      <c r="D25" s="37"/>
      <c r="E25" s="37"/>
      <c r="F25" s="38"/>
      <c r="G25" s="3"/>
      <c r="H25" s="3"/>
      <c r="I25" s="3"/>
      <c r="J25" s="3"/>
      <c r="K25" s="36"/>
      <c r="L25" s="38"/>
      <c r="M25" s="36"/>
      <c r="N25" s="37"/>
      <c r="O25" s="38"/>
      <c r="P25" s="36"/>
      <c r="Q25" s="38"/>
      <c r="R25" s="3"/>
      <c r="S25" s="36"/>
      <c r="T25" s="38"/>
      <c r="U25" s="36"/>
      <c r="V25" s="38"/>
      <c r="W25" s="36"/>
      <c r="X25" s="37"/>
      <c r="Y25" s="38"/>
      <c r="Z25" s="36"/>
      <c r="AA25" s="37"/>
      <c r="AB25" s="37"/>
      <c r="AC25" s="38"/>
      <c r="AD25" s="36"/>
      <c r="AE25" s="37"/>
      <c r="AF25" s="38"/>
      <c r="AG25" s="36"/>
      <c r="AH25" s="38"/>
      <c r="AI25" s="36"/>
      <c r="AJ25" s="37"/>
      <c r="AK25" s="38"/>
      <c r="AL25" s="36"/>
      <c r="AM25" s="38"/>
      <c r="AN25" s="36"/>
      <c r="AO25" s="38"/>
      <c r="AP25" s="36"/>
      <c r="AQ25" s="38"/>
      <c r="AR25" s="36"/>
      <c r="AS25" s="38"/>
      <c r="AT25" s="36"/>
      <c r="AU25" s="37"/>
      <c r="AV25" s="38"/>
      <c r="AW25" s="2"/>
    </row>
    <row r="26" spans="1:49" s="1" customFormat="1" ht="8.25" customHeight="1" x14ac:dyDescent="0.3">
      <c r="A26" s="36"/>
      <c r="B26" s="38"/>
      <c r="C26" s="36"/>
      <c r="D26" s="37"/>
      <c r="E26" s="37"/>
      <c r="F26" s="38"/>
      <c r="G26" s="3"/>
      <c r="H26" s="3"/>
      <c r="I26" s="3"/>
      <c r="J26" s="3"/>
      <c r="K26" s="36"/>
      <c r="L26" s="38"/>
      <c r="M26" s="36"/>
      <c r="N26" s="37"/>
      <c r="O26" s="38"/>
      <c r="P26" s="36"/>
      <c r="Q26" s="38"/>
      <c r="R26" s="3"/>
      <c r="S26" s="36"/>
      <c r="T26" s="38"/>
      <c r="U26" s="36"/>
      <c r="V26" s="38"/>
      <c r="W26" s="36"/>
      <c r="X26" s="37"/>
      <c r="Y26" s="38"/>
      <c r="Z26" s="36"/>
      <c r="AA26" s="37"/>
      <c r="AB26" s="37"/>
      <c r="AC26" s="38"/>
      <c r="AD26" s="36"/>
      <c r="AE26" s="37"/>
      <c r="AF26" s="38"/>
      <c r="AG26" s="36"/>
      <c r="AH26" s="38"/>
      <c r="AI26" s="36"/>
      <c r="AJ26" s="37"/>
      <c r="AK26" s="38"/>
      <c r="AL26" s="36"/>
      <c r="AM26" s="38"/>
      <c r="AN26" s="36"/>
      <c r="AO26" s="38"/>
      <c r="AP26" s="36"/>
      <c r="AQ26" s="38"/>
      <c r="AR26" s="36"/>
      <c r="AS26" s="38"/>
      <c r="AT26" s="36"/>
      <c r="AU26" s="37"/>
      <c r="AV26" s="38"/>
      <c r="AW26" s="2"/>
    </row>
    <row r="27" spans="1:49" s="1" customFormat="1" ht="8.25" customHeight="1" x14ac:dyDescent="0.3">
      <c r="A27" s="36"/>
      <c r="B27" s="38"/>
      <c r="C27" s="36"/>
      <c r="D27" s="37"/>
      <c r="E27" s="37"/>
      <c r="F27" s="38"/>
      <c r="G27" s="3"/>
      <c r="H27" s="3"/>
      <c r="I27" s="3"/>
      <c r="J27" s="3"/>
      <c r="K27" s="36"/>
      <c r="L27" s="38"/>
      <c r="M27" s="36"/>
      <c r="N27" s="37"/>
      <c r="O27" s="38"/>
      <c r="P27" s="36"/>
      <c r="Q27" s="38"/>
      <c r="R27" s="3"/>
      <c r="S27" s="36"/>
      <c r="T27" s="38"/>
      <c r="U27" s="36"/>
      <c r="V27" s="38"/>
      <c r="W27" s="36"/>
      <c r="X27" s="37"/>
      <c r="Y27" s="38"/>
      <c r="Z27" s="36"/>
      <c r="AA27" s="37"/>
      <c r="AB27" s="37"/>
      <c r="AC27" s="38"/>
      <c r="AD27" s="36"/>
      <c r="AE27" s="37"/>
      <c r="AF27" s="38"/>
      <c r="AG27" s="36"/>
      <c r="AH27" s="38"/>
      <c r="AI27" s="36"/>
      <c r="AJ27" s="37"/>
      <c r="AK27" s="38"/>
      <c r="AL27" s="36"/>
      <c r="AM27" s="38"/>
      <c r="AN27" s="36"/>
      <c r="AO27" s="38"/>
      <c r="AP27" s="36"/>
      <c r="AQ27" s="38"/>
      <c r="AR27" s="36"/>
      <c r="AS27" s="38"/>
      <c r="AT27" s="36"/>
      <c r="AU27" s="37"/>
      <c r="AV27" s="38"/>
      <c r="AW27" s="2"/>
    </row>
    <row r="28" spans="1:49" s="1" customFormat="1" ht="8.25" customHeight="1" x14ac:dyDescent="0.3">
      <c r="A28" s="36"/>
      <c r="B28" s="38"/>
      <c r="C28" s="36"/>
      <c r="D28" s="37"/>
      <c r="E28" s="37"/>
      <c r="F28" s="38"/>
      <c r="G28" s="3"/>
      <c r="H28" s="3"/>
      <c r="I28" s="3"/>
      <c r="J28" s="3"/>
      <c r="K28" s="36"/>
      <c r="L28" s="38"/>
      <c r="M28" s="36"/>
      <c r="N28" s="37"/>
      <c r="O28" s="38"/>
      <c r="P28" s="36"/>
      <c r="Q28" s="38"/>
      <c r="R28" s="3"/>
      <c r="S28" s="36"/>
      <c r="T28" s="38"/>
      <c r="U28" s="36"/>
      <c r="V28" s="38"/>
      <c r="W28" s="36"/>
      <c r="X28" s="37"/>
      <c r="Y28" s="38"/>
      <c r="Z28" s="36"/>
      <c r="AA28" s="37"/>
      <c r="AB28" s="37"/>
      <c r="AC28" s="38"/>
      <c r="AD28" s="36"/>
      <c r="AE28" s="37"/>
      <c r="AF28" s="38"/>
      <c r="AG28" s="36"/>
      <c r="AH28" s="38"/>
      <c r="AI28" s="36"/>
      <c r="AJ28" s="37"/>
      <c r="AK28" s="38"/>
      <c r="AL28" s="36"/>
      <c r="AM28" s="38"/>
      <c r="AN28" s="36"/>
      <c r="AO28" s="38"/>
      <c r="AP28" s="36"/>
      <c r="AQ28" s="38"/>
      <c r="AR28" s="36"/>
      <c r="AS28" s="38"/>
      <c r="AT28" s="36"/>
      <c r="AU28" s="37"/>
      <c r="AV28" s="38"/>
      <c r="AW28" s="2"/>
    </row>
    <row r="29" spans="1:49" s="1" customFormat="1" ht="8.25" customHeight="1" x14ac:dyDescent="0.3">
      <c r="A29" s="36"/>
      <c r="B29" s="38"/>
      <c r="C29" s="36"/>
      <c r="D29" s="37"/>
      <c r="E29" s="37"/>
      <c r="F29" s="38"/>
      <c r="G29" s="3"/>
      <c r="H29" s="3"/>
      <c r="I29" s="3"/>
      <c r="J29" s="3"/>
      <c r="K29" s="36"/>
      <c r="L29" s="38"/>
      <c r="M29" s="36"/>
      <c r="N29" s="37"/>
      <c r="O29" s="38"/>
      <c r="P29" s="36"/>
      <c r="Q29" s="38"/>
      <c r="R29" s="3"/>
      <c r="S29" s="36"/>
      <c r="T29" s="38"/>
      <c r="U29" s="36"/>
      <c r="V29" s="38"/>
      <c r="W29" s="36"/>
      <c r="X29" s="37"/>
      <c r="Y29" s="38"/>
      <c r="Z29" s="36"/>
      <c r="AA29" s="37"/>
      <c r="AB29" s="37"/>
      <c r="AC29" s="38"/>
      <c r="AD29" s="36"/>
      <c r="AE29" s="37"/>
      <c r="AF29" s="38"/>
      <c r="AG29" s="36"/>
      <c r="AH29" s="38"/>
      <c r="AI29" s="36"/>
      <c r="AJ29" s="37"/>
      <c r="AK29" s="38"/>
      <c r="AL29" s="36"/>
      <c r="AM29" s="38"/>
      <c r="AN29" s="36"/>
      <c r="AO29" s="38"/>
      <c r="AP29" s="36"/>
      <c r="AQ29" s="38"/>
      <c r="AR29" s="36"/>
      <c r="AS29" s="38"/>
      <c r="AT29" s="36"/>
      <c r="AU29" s="37"/>
      <c r="AV29" s="38"/>
      <c r="AW29" s="2"/>
    </row>
    <row r="30" spans="1:49" s="1" customFormat="1" ht="8.25" customHeight="1" x14ac:dyDescent="0.3">
      <c r="A30" s="36"/>
      <c r="B30" s="38"/>
      <c r="C30" s="36"/>
      <c r="D30" s="37"/>
      <c r="E30" s="37"/>
      <c r="F30" s="38"/>
      <c r="G30" s="3"/>
      <c r="H30" s="3"/>
      <c r="I30" s="3"/>
      <c r="J30" s="3"/>
      <c r="K30" s="36"/>
      <c r="L30" s="38"/>
      <c r="M30" s="36"/>
      <c r="N30" s="37"/>
      <c r="O30" s="38"/>
      <c r="P30" s="36"/>
      <c r="Q30" s="38"/>
      <c r="R30" s="3"/>
      <c r="S30" s="36"/>
      <c r="T30" s="38"/>
      <c r="U30" s="36"/>
      <c r="V30" s="38"/>
      <c r="W30" s="36"/>
      <c r="X30" s="37"/>
      <c r="Y30" s="38"/>
      <c r="Z30" s="36"/>
      <c r="AA30" s="37"/>
      <c r="AB30" s="37"/>
      <c r="AC30" s="38"/>
      <c r="AD30" s="36"/>
      <c r="AE30" s="37"/>
      <c r="AF30" s="38"/>
      <c r="AG30" s="36"/>
      <c r="AH30" s="38"/>
      <c r="AI30" s="36"/>
      <c r="AJ30" s="37"/>
      <c r="AK30" s="38"/>
      <c r="AL30" s="36"/>
      <c r="AM30" s="38"/>
      <c r="AN30" s="36"/>
      <c r="AO30" s="38"/>
      <c r="AP30" s="36"/>
      <c r="AQ30" s="38"/>
      <c r="AR30" s="36"/>
      <c r="AS30" s="38"/>
      <c r="AT30" s="36"/>
      <c r="AU30" s="37"/>
      <c r="AV30" s="38"/>
      <c r="AW30" s="2"/>
    </row>
    <row r="31" spans="1:49" s="1" customFormat="1" ht="8.25" customHeight="1" x14ac:dyDescent="0.3">
      <c r="A31" s="36"/>
      <c r="B31" s="38"/>
      <c r="C31" s="36"/>
      <c r="D31" s="37"/>
      <c r="E31" s="37"/>
      <c r="F31" s="38"/>
      <c r="G31" s="3"/>
      <c r="H31" s="3"/>
      <c r="I31" s="3"/>
      <c r="J31" s="3"/>
      <c r="K31" s="36"/>
      <c r="L31" s="38"/>
      <c r="M31" s="36"/>
      <c r="N31" s="37"/>
      <c r="O31" s="38"/>
      <c r="P31" s="36"/>
      <c r="Q31" s="38"/>
      <c r="R31" s="3"/>
      <c r="S31" s="36"/>
      <c r="T31" s="38"/>
      <c r="U31" s="36"/>
      <c r="V31" s="38"/>
      <c r="W31" s="36"/>
      <c r="X31" s="37"/>
      <c r="Y31" s="38"/>
      <c r="Z31" s="36"/>
      <c r="AA31" s="37"/>
      <c r="AB31" s="37"/>
      <c r="AC31" s="38"/>
      <c r="AD31" s="36"/>
      <c r="AE31" s="37"/>
      <c r="AF31" s="38"/>
      <c r="AG31" s="36"/>
      <c r="AH31" s="38"/>
      <c r="AI31" s="36"/>
      <c r="AJ31" s="37"/>
      <c r="AK31" s="38"/>
      <c r="AL31" s="36"/>
      <c r="AM31" s="38"/>
      <c r="AN31" s="36"/>
      <c r="AO31" s="38"/>
      <c r="AP31" s="36"/>
      <c r="AQ31" s="38"/>
      <c r="AR31" s="36"/>
      <c r="AS31" s="38"/>
      <c r="AT31" s="36"/>
      <c r="AU31" s="37"/>
      <c r="AV31" s="38"/>
      <c r="AW31" s="2"/>
    </row>
    <row r="32" spans="1:49" s="1" customFormat="1" ht="8.25" customHeight="1" x14ac:dyDescent="0.3">
      <c r="A32" s="36"/>
      <c r="B32" s="38"/>
      <c r="C32" s="36"/>
      <c r="D32" s="37"/>
      <c r="E32" s="37"/>
      <c r="F32" s="38"/>
      <c r="G32" s="3"/>
      <c r="H32" s="3"/>
      <c r="I32" s="3"/>
      <c r="J32" s="3"/>
      <c r="K32" s="36"/>
      <c r="L32" s="38"/>
      <c r="M32" s="36"/>
      <c r="N32" s="37"/>
      <c r="O32" s="38"/>
      <c r="P32" s="36"/>
      <c r="Q32" s="38"/>
      <c r="R32" s="3"/>
      <c r="S32" s="36"/>
      <c r="T32" s="38"/>
      <c r="U32" s="36"/>
      <c r="V32" s="38"/>
      <c r="W32" s="36"/>
      <c r="X32" s="37"/>
      <c r="Y32" s="38"/>
      <c r="Z32" s="36"/>
      <c r="AA32" s="37"/>
      <c r="AB32" s="37"/>
      <c r="AC32" s="38"/>
      <c r="AD32" s="36"/>
      <c r="AE32" s="37"/>
      <c r="AF32" s="38"/>
      <c r="AG32" s="36"/>
      <c r="AH32" s="38"/>
      <c r="AI32" s="36"/>
      <c r="AJ32" s="37"/>
      <c r="AK32" s="38"/>
      <c r="AL32" s="36"/>
      <c r="AM32" s="38"/>
      <c r="AN32" s="36"/>
      <c r="AO32" s="38"/>
      <c r="AP32" s="36"/>
      <c r="AQ32" s="38"/>
      <c r="AR32" s="36"/>
      <c r="AS32" s="38"/>
      <c r="AT32" s="36"/>
      <c r="AU32" s="37"/>
      <c r="AV32" s="38"/>
      <c r="AW32" s="2"/>
    </row>
    <row r="33" spans="1:49" s="1" customFormat="1" ht="8.25" customHeight="1" x14ac:dyDescent="0.3">
      <c r="A33" s="36"/>
      <c r="B33" s="38"/>
      <c r="C33" s="36"/>
      <c r="D33" s="37"/>
      <c r="E33" s="37"/>
      <c r="F33" s="38"/>
      <c r="G33" s="3"/>
      <c r="H33" s="3"/>
      <c r="I33" s="3"/>
      <c r="J33" s="3"/>
      <c r="K33" s="36"/>
      <c r="L33" s="38"/>
      <c r="M33" s="36"/>
      <c r="N33" s="37"/>
      <c r="O33" s="38"/>
      <c r="P33" s="36"/>
      <c r="Q33" s="38"/>
      <c r="R33" s="3"/>
      <c r="S33" s="36"/>
      <c r="T33" s="38"/>
      <c r="U33" s="36"/>
      <c r="V33" s="38"/>
      <c r="W33" s="36"/>
      <c r="X33" s="37"/>
      <c r="Y33" s="38"/>
      <c r="Z33" s="36"/>
      <c r="AA33" s="37"/>
      <c r="AB33" s="37"/>
      <c r="AC33" s="38"/>
      <c r="AD33" s="36"/>
      <c r="AE33" s="37"/>
      <c r="AF33" s="38"/>
      <c r="AG33" s="36"/>
      <c r="AH33" s="38"/>
      <c r="AI33" s="36"/>
      <c r="AJ33" s="37"/>
      <c r="AK33" s="38"/>
      <c r="AL33" s="36"/>
      <c r="AM33" s="38"/>
      <c r="AN33" s="36"/>
      <c r="AO33" s="38"/>
      <c r="AP33" s="36"/>
      <c r="AQ33" s="38"/>
      <c r="AR33" s="36"/>
      <c r="AS33" s="38"/>
      <c r="AT33" s="36"/>
      <c r="AU33" s="37"/>
      <c r="AV33" s="38"/>
      <c r="AW33" s="2"/>
    </row>
    <row r="34" spans="1:49" s="1" customFormat="1" ht="8.4" customHeight="1" x14ac:dyDescent="0.3">
      <c r="A34" s="36"/>
      <c r="B34" s="38"/>
      <c r="C34" s="36"/>
      <c r="D34" s="37"/>
      <c r="E34" s="37"/>
      <c r="F34" s="38"/>
      <c r="G34" s="3"/>
      <c r="H34" s="3"/>
      <c r="I34" s="3"/>
      <c r="J34" s="3"/>
      <c r="K34" s="36"/>
      <c r="L34" s="38"/>
      <c r="M34" s="36"/>
      <c r="N34" s="37"/>
      <c r="O34" s="38"/>
      <c r="P34" s="36"/>
      <c r="Q34" s="38"/>
      <c r="R34" s="3"/>
      <c r="S34" s="36"/>
      <c r="T34" s="38"/>
      <c r="U34" s="36"/>
      <c r="V34" s="38"/>
      <c r="W34" s="36"/>
      <c r="X34" s="37"/>
      <c r="Y34" s="38"/>
      <c r="Z34" s="36"/>
      <c r="AA34" s="37"/>
      <c r="AB34" s="37"/>
      <c r="AC34" s="38"/>
      <c r="AD34" s="36"/>
      <c r="AE34" s="37"/>
      <c r="AF34" s="38"/>
      <c r="AG34" s="36"/>
      <c r="AH34" s="38"/>
      <c r="AI34" s="36"/>
      <c r="AJ34" s="37"/>
      <c r="AK34" s="38"/>
      <c r="AL34" s="36"/>
      <c r="AM34" s="38"/>
      <c r="AN34" s="36"/>
      <c r="AO34" s="38"/>
      <c r="AP34" s="36"/>
      <c r="AQ34" s="38"/>
      <c r="AR34" s="36"/>
      <c r="AS34" s="38"/>
      <c r="AT34" s="36"/>
      <c r="AU34" s="37"/>
      <c r="AV34" s="38"/>
      <c r="AW34" s="2"/>
    </row>
    <row r="35" spans="1:49" s="1" customFormat="1" ht="269.25" customHeight="1" x14ac:dyDescent="0.3">
      <c r="A35" s="35" t="s">
        <v>16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</row>
  </sheetData>
  <mergeCells count="503">
    <mergeCell ref="S23:T23"/>
    <mergeCell ref="U17:V17"/>
    <mergeCell ref="U18:V18"/>
    <mergeCell ref="U19:V19"/>
    <mergeCell ref="U20:V20"/>
    <mergeCell ref="W17:Y17"/>
    <mergeCell ref="W18:Y18"/>
    <mergeCell ref="W19:Y19"/>
    <mergeCell ref="W20:Y20"/>
    <mergeCell ref="W21:Y21"/>
    <mergeCell ref="U22:V22"/>
    <mergeCell ref="W22:Y22"/>
    <mergeCell ref="U21:V21"/>
    <mergeCell ref="P20:Q20"/>
    <mergeCell ref="P21:Q21"/>
    <mergeCell ref="P22:Q22"/>
    <mergeCell ref="S17:T17"/>
    <mergeCell ref="S18:T18"/>
    <mergeCell ref="S19:T19"/>
    <mergeCell ref="S20:T20"/>
    <mergeCell ref="S21:T21"/>
    <mergeCell ref="S22:T22"/>
    <mergeCell ref="K20:L20"/>
    <mergeCell ref="K21:L21"/>
    <mergeCell ref="K22:L22"/>
    <mergeCell ref="M17:O17"/>
    <mergeCell ref="M18:O18"/>
    <mergeCell ref="M19:O19"/>
    <mergeCell ref="M20:O20"/>
    <mergeCell ref="M21:O21"/>
    <mergeCell ref="M22:O22"/>
    <mergeCell ref="AI16:AK16"/>
    <mergeCell ref="AL16:AM16"/>
    <mergeCell ref="AN16:AO16"/>
    <mergeCell ref="AP16:AQ16"/>
    <mergeCell ref="AR16:AS16"/>
    <mergeCell ref="AT16:AV16"/>
    <mergeCell ref="K17:L17"/>
    <mergeCell ref="K18:L18"/>
    <mergeCell ref="K19:L19"/>
    <mergeCell ref="P17:Q17"/>
    <mergeCell ref="P18:Q18"/>
    <mergeCell ref="P19:Q19"/>
    <mergeCell ref="K16:L16"/>
    <mergeCell ref="M16:O16"/>
    <mergeCell ref="P16:Q16"/>
    <mergeCell ref="S16:T16"/>
    <mergeCell ref="U16:V16"/>
    <mergeCell ref="W16:Y16"/>
    <mergeCell ref="Z16:AC16"/>
    <mergeCell ref="AD16:AF16"/>
    <mergeCell ref="AG16:AH16"/>
    <mergeCell ref="AI17:AK17"/>
    <mergeCell ref="AI18:AK18"/>
    <mergeCell ref="AI19:AK19"/>
    <mergeCell ref="AT12:AV12"/>
    <mergeCell ref="K13:L13"/>
    <mergeCell ref="M13:O13"/>
    <mergeCell ref="P13:Q13"/>
    <mergeCell ref="S13:T13"/>
    <mergeCell ref="U13:V13"/>
    <mergeCell ref="W13:Y13"/>
    <mergeCell ref="K14:L14"/>
    <mergeCell ref="M14:O14"/>
    <mergeCell ref="P14:Q14"/>
    <mergeCell ref="U14:V14"/>
    <mergeCell ref="S14:T14"/>
    <mergeCell ref="W14:Y14"/>
    <mergeCell ref="Z13:AC13"/>
    <mergeCell ref="Z14:AC14"/>
    <mergeCell ref="AD13:AF13"/>
    <mergeCell ref="AD14:AF14"/>
    <mergeCell ref="AI13:AK13"/>
    <mergeCell ref="AI14:AK14"/>
    <mergeCell ref="AT13:AV13"/>
    <mergeCell ref="AT14:AV14"/>
    <mergeCell ref="C19:F19"/>
    <mergeCell ref="C20:F20"/>
    <mergeCell ref="A22:B22"/>
    <mergeCell ref="C22:F22"/>
    <mergeCell ref="AG8:AH8"/>
    <mergeCell ref="AN8:AO8"/>
    <mergeCell ref="AP8:AQ8"/>
    <mergeCell ref="AR8:AS8"/>
    <mergeCell ref="AT8:AV8"/>
    <mergeCell ref="U9:V9"/>
    <mergeCell ref="A9:B9"/>
    <mergeCell ref="C9:F9"/>
    <mergeCell ref="K9:L9"/>
    <mergeCell ref="M9:O9"/>
    <mergeCell ref="P9:Q9"/>
    <mergeCell ref="S9:T9"/>
    <mergeCell ref="AN10:AO10"/>
    <mergeCell ref="AP10:AQ10"/>
    <mergeCell ref="AR10:AS10"/>
    <mergeCell ref="AT10:AV10"/>
    <mergeCell ref="S10:T10"/>
    <mergeCell ref="U10:V10"/>
    <mergeCell ref="W10:Y10"/>
    <mergeCell ref="Z10:AC10"/>
    <mergeCell ref="AP4:AQ4"/>
    <mergeCell ref="A1:AW1"/>
    <mergeCell ref="A2:E2"/>
    <mergeCell ref="F2:AW2"/>
    <mergeCell ref="A3:B3"/>
    <mergeCell ref="C3:F3"/>
    <mergeCell ref="G3:J3"/>
    <mergeCell ref="K3:O3"/>
    <mergeCell ref="P3:Y3"/>
    <mergeCell ref="Z3:AF3"/>
    <mergeCell ref="AG3:AH3"/>
    <mergeCell ref="AI3:AS3"/>
    <mergeCell ref="AT3:AV3"/>
    <mergeCell ref="AR4:AS4"/>
    <mergeCell ref="AT4:AV4"/>
    <mergeCell ref="AG4:AH4"/>
    <mergeCell ref="AI4:AK4"/>
    <mergeCell ref="AL4:AM4"/>
    <mergeCell ref="AN4:AO4"/>
    <mergeCell ref="AN5:AO5"/>
    <mergeCell ref="AP5:AQ5"/>
    <mergeCell ref="AR5:AS5"/>
    <mergeCell ref="AT5:AV5"/>
    <mergeCell ref="AG5:AH5"/>
    <mergeCell ref="AI5:AK5"/>
    <mergeCell ref="AL5:AM5"/>
    <mergeCell ref="A4:B4"/>
    <mergeCell ref="C4:F4"/>
    <mergeCell ref="A5:B5"/>
    <mergeCell ref="C5:F5"/>
    <mergeCell ref="K5:L5"/>
    <mergeCell ref="M5:O5"/>
    <mergeCell ref="P5:Q5"/>
    <mergeCell ref="S5:T5"/>
    <mergeCell ref="U5:V5"/>
    <mergeCell ref="Z4:AC4"/>
    <mergeCell ref="AD4:AF4"/>
    <mergeCell ref="K4:L4"/>
    <mergeCell ref="M4:O4"/>
    <mergeCell ref="P4:Q4"/>
    <mergeCell ref="S4:T4"/>
    <mergeCell ref="U4:V4"/>
    <mergeCell ref="W4:Y4"/>
    <mergeCell ref="A6:B6"/>
    <mergeCell ref="C6:F6"/>
    <mergeCell ref="K6:L6"/>
    <mergeCell ref="M6:O6"/>
    <mergeCell ref="P6:Q6"/>
    <mergeCell ref="S6:T6"/>
    <mergeCell ref="W5:Y5"/>
    <mergeCell ref="Z5:AC5"/>
    <mergeCell ref="AD5:AF5"/>
    <mergeCell ref="AL6:AM6"/>
    <mergeCell ref="AN6:AO6"/>
    <mergeCell ref="AP6:AQ6"/>
    <mergeCell ref="AR6:AS6"/>
    <mergeCell ref="AT6:AV6"/>
    <mergeCell ref="A7:B7"/>
    <mergeCell ref="C7:F7"/>
    <mergeCell ref="K7:L7"/>
    <mergeCell ref="M7:O7"/>
    <mergeCell ref="P7:Q7"/>
    <mergeCell ref="U6:V6"/>
    <mergeCell ref="W6:Y6"/>
    <mergeCell ref="Z6:AC6"/>
    <mergeCell ref="AD6:AF6"/>
    <mergeCell ref="AG6:AH6"/>
    <mergeCell ref="AI6:AK6"/>
    <mergeCell ref="AI7:AK7"/>
    <mergeCell ref="AL7:AM7"/>
    <mergeCell ref="AN7:AO7"/>
    <mergeCell ref="AP7:AQ7"/>
    <mergeCell ref="AR7:AS7"/>
    <mergeCell ref="AT7:AV7"/>
    <mergeCell ref="S7:T7"/>
    <mergeCell ref="U7:V7"/>
    <mergeCell ref="W7:Y7"/>
    <mergeCell ref="Z7:AC7"/>
    <mergeCell ref="AD7:AF7"/>
    <mergeCell ref="AG7:AH7"/>
    <mergeCell ref="AL9:AM9"/>
    <mergeCell ref="AN9:AO9"/>
    <mergeCell ref="AP9:AQ9"/>
    <mergeCell ref="AR9:AS9"/>
    <mergeCell ref="AG9:AH9"/>
    <mergeCell ref="AI9:AK9"/>
    <mergeCell ref="AD8:AF8"/>
    <mergeCell ref="AI8:AK8"/>
    <mergeCell ref="AL8:AM8"/>
    <mergeCell ref="W9:Y9"/>
    <mergeCell ref="Z9:AC9"/>
    <mergeCell ref="AD9:AF9"/>
    <mergeCell ref="A14:B14"/>
    <mergeCell ref="C14:F14"/>
    <mergeCell ref="A12:B12"/>
    <mergeCell ref="C12:F12"/>
    <mergeCell ref="AD10:AF10"/>
    <mergeCell ref="AG10:AH10"/>
    <mergeCell ref="A11:B11"/>
    <mergeCell ref="C11:F11"/>
    <mergeCell ref="K11:L11"/>
    <mergeCell ref="M11:O11"/>
    <mergeCell ref="P11:Q11"/>
    <mergeCell ref="S11:T11"/>
    <mergeCell ref="K12:L12"/>
    <mergeCell ref="M12:O12"/>
    <mergeCell ref="P12:Q12"/>
    <mergeCell ref="S12:T12"/>
    <mergeCell ref="U12:V12"/>
    <mergeCell ref="W12:Y12"/>
    <mergeCell ref="Z12:AC12"/>
    <mergeCell ref="AD12:AF12"/>
    <mergeCell ref="AG12:AH12"/>
    <mergeCell ref="AI10:AK10"/>
    <mergeCell ref="AL10:AM10"/>
    <mergeCell ref="A10:B10"/>
    <mergeCell ref="C10:F10"/>
    <mergeCell ref="K10:L10"/>
    <mergeCell ref="M10:O10"/>
    <mergeCell ref="P10:Q10"/>
    <mergeCell ref="A13:B13"/>
    <mergeCell ref="C13:F13"/>
    <mergeCell ref="AI12:AK12"/>
    <mergeCell ref="AL12:AM12"/>
    <mergeCell ref="AL13:AM13"/>
    <mergeCell ref="AR15:AS15"/>
    <mergeCell ref="AT15:AV15"/>
    <mergeCell ref="S15:T15"/>
    <mergeCell ref="U15:V15"/>
    <mergeCell ref="W15:Y15"/>
    <mergeCell ref="Z15:AC15"/>
    <mergeCell ref="AD15:AF15"/>
    <mergeCell ref="AG15:AH15"/>
    <mergeCell ref="AL11:AM11"/>
    <mergeCell ref="AN11:AO11"/>
    <mergeCell ref="AP11:AQ11"/>
    <mergeCell ref="AR11:AS11"/>
    <mergeCell ref="AT11:AV11"/>
    <mergeCell ref="U11:V11"/>
    <mergeCell ref="W11:Y11"/>
    <mergeCell ref="Z11:AC11"/>
    <mergeCell ref="AD11:AF11"/>
    <mergeCell ref="AG11:AH11"/>
    <mergeCell ref="AI11:AK11"/>
    <mergeCell ref="AL15:AM15"/>
    <mergeCell ref="AI15:AK15"/>
    <mergeCell ref="AN12:AO12"/>
    <mergeCell ref="AP12:AQ12"/>
    <mergeCell ref="AR12:AS12"/>
    <mergeCell ref="A24:B24"/>
    <mergeCell ref="C24:F24"/>
    <mergeCell ref="K24:L24"/>
    <mergeCell ref="M24:O24"/>
    <mergeCell ref="P24:Q24"/>
    <mergeCell ref="AI24:AK24"/>
    <mergeCell ref="AL24:AM24"/>
    <mergeCell ref="AN15:AO15"/>
    <mergeCell ref="AP15:AQ15"/>
    <mergeCell ref="A15:B15"/>
    <mergeCell ref="C15:F15"/>
    <mergeCell ref="K15:L15"/>
    <mergeCell ref="M15:O15"/>
    <mergeCell ref="P15:Q15"/>
    <mergeCell ref="A21:B21"/>
    <mergeCell ref="C21:F21"/>
    <mergeCell ref="A16:B16"/>
    <mergeCell ref="C16:F16"/>
    <mergeCell ref="C17:F17"/>
    <mergeCell ref="A17:B17"/>
    <mergeCell ref="A18:B18"/>
    <mergeCell ref="A19:B19"/>
    <mergeCell ref="A20:B20"/>
    <mergeCell ref="C18:F18"/>
    <mergeCell ref="AN24:AO24"/>
    <mergeCell ref="AP24:AQ24"/>
    <mergeCell ref="AR24:AS24"/>
    <mergeCell ref="AT24:AV24"/>
    <mergeCell ref="S24:T24"/>
    <mergeCell ref="U24:V24"/>
    <mergeCell ref="W24:Y24"/>
    <mergeCell ref="Z24:AC24"/>
    <mergeCell ref="AD24:AF24"/>
    <mergeCell ref="AG24:AH24"/>
    <mergeCell ref="AL25:AM25"/>
    <mergeCell ref="AN25:AO25"/>
    <mergeCell ref="AP25:AQ25"/>
    <mergeCell ref="AR25:AS25"/>
    <mergeCell ref="AT25:AV25"/>
    <mergeCell ref="A26:B26"/>
    <mergeCell ref="C26:F26"/>
    <mergeCell ref="K26:L26"/>
    <mergeCell ref="M26:O26"/>
    <mergeCell ref="P26:Q26"/>
    <mergeCell ref="U25:V25"/>
    <mergeCell ref="W25:Y25"/>
    <mergeCell ref="Z25:AC25"/>
    <mergeCell ref="AD25:AF25"/>
    <mergeCell ref="AG25:AH25"/>
    <mergeCell ref="AI25:AK25"/>
    <mergeCell ref="A25:B25"/>
    <mergeCell ref="C25:F25"/>
    <mergeCell ref="K25:L25"/>
    <mergeCell ref="M25:O25"/>
    <mergeCell ref="P25:Q25"/>
    <mergeCell ref="S25:T25"/>
    <mergeCell ref="AI26:AK26"/>
    <mergeCell ref="AL26:AM26"/>
    <mergeCell ref="AN26:AO26"/>
    <mergeCell ref="AP26:AQ26"/>
    <mergeCell ref="AR26:AS26"/>
    <mergeCell ref="AT26:AV26"/>
    <mergeCell ref="S26:T26"/>
    <mergeCell ref="U26:V26"/>
    <mergeCell ref="W26:Y26"/>
    <mergeCell ref="Z26:AC26"/>
    <mergeCell ref="AD26:AF26"/>
    <mergeCell ref="AG26:AH26"/>
    <mergeCell ref="AL27:AM27"/>
    <mergeCell ref="AN27:AO27"/>
    <mergeCell ref="AP27:AQ27"/>
    <mergeCell ref="AR27:AS27"/>
    <mergeCell ref="AT27:AV27"/>
    <mergeCell ref="A28:B28"/>
    <mergeCell ref="C28:F28"/>
    <mergeCell ref="K28:L28"/>
    <mergeCell ref="M28:O28"/>
    <mergeCell ref="P28:Q28"/>
    <mergeCell ref="U27:V27"/>
    <mergeCell ref="W27:Y27"/>
    <mergeCell ref="Z27:AC27"/>
    <mergeCell ref="AD27:AF27"/>
    <mergeCell ref="AG27:AH27"/>
    <mergeCell ref="AI27:AK27"/>
    <mergeCell ref="A27:B27"/>
    <mergeCell ref="C27:F27"/>
    <mergeCell ref="K27:L27"/>
    <mergeCell ref="M27:O27"/>
    <mergeCell ref="P27:Q27"/>
    <mergeCell ref="S27:T27"/>
    <mergeCell ref="AI28:AK28"/>
    <mergeCell ref="AL28:AM28"/>
    <mergeCell ref="AN28:AO28"/>
    <mergeCell ref="AP28:AQ28"/>
    <mergeCell ref="AR28:AS28"/>
    <mergeCell ref="AT28:AV28"/>
    <mergeCell ref="S28:T28"/>
    <mergeCell ref="U28:V28"/>
    <mergeCell ref="W28:Y28"/>
    <mergeCell ref="Z28:AC28"/>
    <mergeCell ref="AD28:AF28"/>
    <mergeCell ref="AG28:AH28"/>
    <mergeCell ref="AL29:AM29"/>
    <mergeCell ref="AN29:AO29"/>
    <mergeCell ref="AP29:AQ29"/>
    <mergeCell ref="AR29:AS29"/>
    <mergeCell ref="AT29:AV29"/>
    <mergeCell ref="A30:B30"/>
    <mergeCell ref="C30:F30"/>
    <mergeCell ref="K30:L30"/>
    <mergeCell ref="M30:O30"/>
    <mergeCell ref="P30:Q30"/>
    <mergeCell ref="U29:V29"/>
    <mergeCell ref="W29:Y29"/>
    <mergeCell ref="Z29:AC29"/>
    <mergeCell ref="AD29:AF29"/>
    <mergeCell ref="AG29:AH29"/>
    <mergeCell ref="AI29:AK29"/>
    <mergeCell ref="A29:B29"/>
    <mergeCell ref="C29:F29"/>
    <mergeCell ref="K29:L29"/>
    <mergeCell ref="M29:O29"/>
    <mergeCell ref="P29:Q29"/>
    <mergeCell ref="S29:T29"/>
    <mergeCell ref="AI30:AK30"/>
    <mergeCell ref="AL30:AM30"/>
    <mergeCell ref="AN30:AO30"/>
    <mergeCell ref="AP30:AQ30"/>
    <mergeCell ref="AR30:AS30"/>
    <mergeCell ref="AT30:AV30"/>
    <mergeCell ref="S30:T30"/>
    <mergeCell ref="U30:V30"/>
    <mergeCell ref="W30:Y30"/>
    <mergeCell ref="Z30:AC30"/>
    <mergeCell ref="AD30:AF30"/>
    <mergeCell ref="AG30:AH30"/>
    <mergeCell ref="AL31:AM31"/>
    <mergeCell ref="AN31:AO31"/>
    <mergeCell ref="AP31:AQ31"/>
    <mergeCell ref="AR31:AS31"/>
    <mergeCell ref="AT31:AV31"/>
    <mergeCell ref="A32:B32"/>
    <mergeCell ref="C32:F32"/>
    <mergeCell ref="K32:L32"/>
    <mergeCell ref="M32:O32"/>
    <mergeCell ref="P32:Q32"/>
    <mergeCell ref="U31:V31"/>
    <mergeCell ref="W31:Y31"/>
    <mergeCell ref="Z31:AC31"/>
    <mergeCell ref="AD31:AF31"/>
    <mergeCell ref="AG31:AH31"/>
    <mergeCell ref="AI31:AK31"/>
    <mergeCell ref="A31:B31"/>
    <mergeCell ref="C31:F31"/>
    <mergeCell ref="K31:L31"/>
    <mergeCell ref="M31:O31"/>
    <mergeCell ref="P31:Q31"/>
    <mergeCell ref="S31:T31"/>
    <mergeCell ref="AI32:AK32"/>
    <mergeCell ref="AL32:AM32"/>
    <mergeCell ref="AN32:AO32"/>
    <mergeCell ref="AP32:AQ32"/>
    <mergeCell ref="AR32:AS32"/>
    <mergeCell ref="AT32:AV32"/>
    <mergeCell ref="S32:T32"/>
    <mergeCell ref="U32:V32"/>
    <mergeCell ref="W32:Y32"/>
    <mergeCell ref="Z32:AC32"/>
    <mergeCell ref="AD32:AF32"/>
    <mergeCell ref="AG32:AH32"/>
    <mergeCell ref="AL33:AM33"/>
    <mergeCell ref="AN33:AO33"/>
    <mergeCell ref="AP33:AQ33"/>
    <mergeCell ref="AR33:AS33"/>
    <mergeCell ref="AT33:AV33"/>
    <mergeCell ref="A34:B34"/>
    <mergeCell ref="C34:F34"/>
    <mergeCell ref="K34:L34"/>
    <mergeCell ref="M34:O34"/>
    <mergeCell ref="P34:Q34"/>
    <mergeCell ref="U33:V33"/>
    <mergeCell ref="W33:Y33"/>
    <mergeCell ref="Z33:AC33"/>
    <mergeCell ref="AD33:AF33"/>
    <mergeCell ref="AG33:AH33"/>
    <mergeCell ref="AI33:AK33"/>
    <mergeCell ref="A33:B33"/>
    <mergeCell ref="C33:F33"/>
    <mergeCell ref="K33:L33"/>
    <mergeCell ref="M33:O33"/>
    <mergeCell ref="P33:Q33"/>
    <mergeCell ref="S33:T33"/>
    <mergeCell ref="A35:AW35"/>
    <mergeCell ref="AI34:AK34"/>
    <mergeCell ref="AL34:AM34"/>
    <mergeCell ref="AN34:AO34"/>
    <mergeCell ref="AP34:AQ34"/>
    <mergeCell ref="AR34:AS34"/>
    <mergeCell ref="AT34:AV34"/>
    <mergeCell ref="S34:T34"/>
    <mergeCell ref="U34:V34"/>
    <mergeCell ref="W34:Y34"/>
    <mergeCell ref="Z34:AC34"/>
    <mergeCell ref="AD34:AF34"/>
    <mergeCell ref="AG34:AH34"/>
    <mergeCell ref="AT9:AV9"/>
    <mergeCell ref="A8:B8"/>
    <mergeCell ref="C8:F8"/>
    <mergeCell ref="K8:L8"/>
    <mergeCell ref="M8:O8"/>
    <mergeCell ref="P8:Q8"/>
    <mergeCell ref="S8:T8"/>
    <mergeCell ref="U8:V8"/>
    <mergeCell ref="W8:Y8"/>
    <mergeCell ref="Z8:AC8"/>
    <mergeCell ref="AI20:AK20"/>
    <mergeCell ref="AI21:AK21"/>
    <mergeCell ref="AI22:AK22"/>
    <mergeCell ref="AL17:AM17"/>
    <mergeCell ref="AL18:AM18"/>
    <mergeCell ref="AL19:AM19"/>
    <mergeCell ref="AL20:AM20"/>
    <mergeCell ref="AN17:AO17"/>
    <mergeCell ref="AN18:AO18"/>
    <mergeCell ref="AN19:AO19"/>
    <mergeCell ref="AN20:AO20"/>
    <mergeCell ref="AP17:AQ17"/>
    <mergeCell ref="AP18:AQ18"/>
    <mergeCell ref="AP19:AQ19"/>
    <mergeCell ref="AP20:AQ20"/>
    <mergeCell ref="AR17:AS17"/>
    <mergeCell ref="AR18:AS18"/>
    <mergeCell ref="AR19:AS19"/>
    <mergeCell ref="AR20:AS20"/>
    <mergeCell ref="AT17:AV17"/>
    <mergeCell ref="AT18:AV18"/>
    <mergeCell ref="AT19:AV19"/>
    <mergeCell ref="AT20:AV20"/>
    <mergeCell ref="AP21:AQ21"/>
    <mergeCell ref="AP22:AQ22"/>
    <mergeCell ref="AR21:AS21"/>
    <mergeCell ref="AR22:AS22"/>
    <mergeCell ref="AT21:AV21"/>
    <mergeCell ref="AT22:AV22"/>
    <mergeCell ref="Z21:AC21"/>
    <mergeCell ref="Z22:AC22"/>
    <mergeCell ref="AD21:AF21"/>
    <mergeCell ref="AD22:AF22"/>
    <mergeCell ref="AG21:AH21"/>
    <mergeCell ref="AG22:AH22"/>
    <mergeCell ref="AL21:AM21"/>
    <mergeCell ref="AL22:AM22"/>
    <mergeCell ref="AN21:AO21"/>
    <mergeCell ref="AN22:AO22"/>
  </mergeCells>
  <phoneticPr fontId="12" type="noConversion"/>
  <pageMargins left="0.511811024" right="0.511811024" top="0.78740157499999996" bottom="0.78740157499999996" header="0.31496062000000002" footer="0.31496062000000002"/>
  <pageSetup paperSize="9" scale="2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95B16-85E1-4687-ABBD-68FFAEB43219}">
  <dimension ref="A1:E9"/>
  <sheetViews>
    <sheetView workbookViewId="0"/>
  </sheetViews>
  <sheetFormatPr defaultRowHeight="14.4" x14ac:dyDescent="0.3"/>
  <cols>
    <col min="1" max="1" width="14.33203125" bestFit="1" customWidth="1"/>
    <col min="5" max="5" width="14.33203125" bestFit="1" customWidth="1"/>
  </cols>
  <sheetData>
    <row r="1" spans="1:5" x14ac:dyDescent="0.3">
      <c r="A1" s="23">
        <f>E7</f>
        <v>152902.27000000008</v>
      </c>
    </row>
    <row r="2" spans="1:5" x14ac:dyDescent="0.3">
      <c r="A2" s="23">
        <v>122124.32</v>
      </c>
    </row>
    <row r="3" spans="1:5" x14ac:dyDescent="0.3">
      <c r="A3" s="23">
        <v>209060.61</v>
      </c>
    </row>
    <row r="4" spans="1:5" x14ac:dyDescent="0.3">
      <c r="A4" s="23">
        <v>160087.60999999999</v>
      </c>
    </row>
    <row r="5" spans="1:5" x14ac:dyDescent="0.3">
      <c r="A5" s="23"/>
      <c r="E5" s="23">
        <f>A2+A3+A4</f>
        <v>491272.54</v>
      </c>
    </row>
    <row r="6" spans="1:5" x14ac:dyDescent="0.3">
      <c r="A6" s="23"/>
      <c r="E6">
        <v>644174.81000000006</v>
      </c>
    </row>
    <row r="7" spans="1:5" x14ac:dyDescent="0.3">
      <c r="A7" s="23"/>
      <c r="E7" s="23">
        <f>E6-E5</f>
        <v>152902.27000000008</v>
      </c>
    </row>
    <row r="8" spans="1:5" x14ac:dyDescent="0.3">
      <c r="A8" s="23"/>
    </row>
    <row r="9" spans="1:5" x14ac:dyDescent="0.3">
      <c r="A9" s="2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Correia da Silva Santos</dc:creator>
  <cp:lastModifiedBy>Aureo Falcão</cp:lastModifiedBy>
  <cp:lastPrinted>2021-02-10T19:39:53Z</cp:lastPrinted>
  <dcterms:created xsi:type="dcterms:W3CDTF">2021-02-08T17:43:44Z</dcterms:created>
  <dcterms:modified xsi:type="dcterms:W3CDTF">2021-03-18T14:23:18Z</dcterms:modified>
</cp:coreProperties>
</file>