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PC-AELSON\Users\Lenovo\Desktop\Planejamento\RASTREAMENTO E MONITORAMENTO\"/>
    </mc:Choice>
  </mc:AlternateContent>
  <xr:revisionPtr revIDLastSave="0" documentId="13_ncr:1_{C034E2CE-30D8-4001-B2FB-26A9590A1634}" xr6:coauthVersionLast="47" xr6:coauthVersionMax="47" xr10:uidLastSave="{00000000-0000-0000-0000-000000000000}"/>
  <bookViews>
    <workbookView xWindow="-120" yWindow="-120" windowWidth="20730" windowHeight="11040" tabRatio="666" activeTab="2" xr2:uid="{00000000-000D-0000-FFFF-FFFF00000000}"/>
  </bookViews>
  <sheets>
    <sheet name="APÊNDICE I - ESPECIF. E QUANT." sheetId="12" r:id="rId1"/>
    <sheet name="APÊNDICE II-MEMÓRIA DE CÁLCULO" sheetId="13" r:id="rId2"/>
    <sheet name="APÊNDICE III - MAPA DE PREÇOS" sheetId="9" r:id="rId3"/>
  </sheets>
  <definedNames>
    <definedName name="_xlnm.Print_Area" localSheetId="2">'APÊNDICE III - MAPA DE PREÇOS'!$A$1:$H$8</definedName>
    <definedName name="SOMA" localSheetId="2">#REF!</definedName>
    <definedName name="SOMA">#REF!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 i="9" l="1"/>
  <c r="A3" i="12"/>
  <c r="R7" i="13"/>
  <c r="R6" i="13"/>
  <c r="K7" i="9" l="1"/>
  <c r="J7" i="9"/>
  <c r="I7" i="9"/>
  <c r="G7" i="9"/>
  <c r="E7" i="12" s="1"/>
  <c r="D7" i="9"/>
  <c r="B7" i="9"/>
  <c r="C7" i="12"/>
  <c r="B7" i="12"/>
  <c r="S8" i="13"/>
  <c r="U8" i="13" s="1"/>
  <c r="C7" i="9" s="1"/>
  <c r="K6" i="9"/>
  <c r="J6" i="9"/>
  <c r="I6" i="9"/>
  <c r="G6" i="9"/>
  <c r="E6" i="12" s="1"/>
  <c r="K5" i="9"/>
  <c r="J5" i="9"/>
  <c r="I5" i="9"/>
  <c r="G5" i="9"/>
  <c r="E5" i="12" s="1"/>
  <c r="H7" i="9" l="1"/>
  <c r="N7" i="9"/>
  <c r="D7" i="12"/>
  <c r="G7" i="12" s="1"/>
  <c r="L7" i="9"/>
  <c r="M7" i="9"/>
  <c r="M6" i="9"/>
  <c r="N5" i="9"/>
  <c r="N6" i="9"/>
  <c r="L6" i="9"/>
  <c r="L5" i="9"/>
  <c r="M5" i="9"/>
  <c r="D6" i="9"/>
  <c r="D5" i="9"/>
  <c r="C6" i="12"/>
  <c r="C5" i="12"/>
  <c r="B6" i="12"/>
  <c r="B5" i="12"/>
  <c r="B6" i="9"/>
  <c r="B5" i="9"/>
  <c r="S7" i="13"/>
  <c r="U7" i="13" s="1"/>
  <c r="S6" i="13"/>
  <c r="U6" i="13" s="1"/>
  <c r="C5" i="9" l="1"/>
  <c r="H5" i="9" s="1"/>
  <c r="D5" i="12"/>
  <c r="F5" i="12" s="1"/>
  <c r="C6" i="9"/>
  <c r="H6" i="9" s="1"/>
  <c r="D6" i="12"/>
  <c r="G6" i="12" s="1"/>
  <c r="A3" i="9"/>
  <c r="G5" i="12" l="1"/>
  <c r="G9" i="12" s="1"/>
  <c r="F8" i="12"/>
  <c r="I63" i="9"/>
  <c r="J63" i="9"/>
  <c r="K63" i="9"/>
  <c r="L63" i="9" l="1"/>
  <c r="N63" i="9"/>
  <c r="M63" i="9"/>
</calcChain>
</file>

<file path=xl/sharedStrings.xml><?xml version="1.0" encoding="utf-8"?>
<sst xmlns="http://schemas.openxmlformats.org/spreadsheetml/2006/main" count="83" uniqueCount="56">
  <si>
    <t>ITEM</t>
  </si>
  <si>
    <t>DESCRIÇÃO</t>
  </si>
  <si>
    <t>QUANT.</t>
  </si>
  <si>
    <t>VALOR UNITÁRIO MÁXIMO</t>
  </si>
  <si>
    <t>VALOR</t>
  </si>
  <si>
    <t>UNIDADE DE MEDIDA</t>
  </si>
  <si>
    <t>APÊNDICE II
TERMO DE REFERÊNCIA
MEMÓRIA DE CÁLCULO</t>
  </si>
  <si>
    <t>Técnicas de previsão de demanda utilizadas:</t>
  </si>
  <si>
    <t>[1] Os formulários preenchidos sobre a técnica de predileção constam em anexo.</t>
  </si>
  <si>
    <t>[2] As informações constantes sobre a técnica de explicação constam em anexo.</t>
  </si>
  <si>
    <t>[3] Os relatórios que demonstram a série histórica constam em anexo.</t>
  </si>
  <si>
    <t>TOTAL</t>
  </si>
  <si>
    <t>DESCRITIVO RESUMIDO</t>
  </si>
  <si>
    <t>APÊNDICE III
TERMO DE REFERÊNCIA
MAPA DE PREÇOS</t>
  </si>
  <si>
    <t>DESVIO PADRÃO</t>
  </si>
  <si>
    <t>MÉDIA SIMPLES</t>
  </si>
  <si>
    <t>MEDIANA</t>
  </si>
  <si>
    <t>LIMITE INFERIOR</t>
  </si>
  <si>
    <t>LIMITE SUPERIOR</t>
  </si>
  <si>
    <t>COEFICIENTE DE VARIAÇÃO (máx. 25%)</t>
  </si>
  <si>
    <t>FONTE/
REFERÊNCIA
(COLUNA 1)</t>
  </si>
  <si>
    <t xml:space="preserve">VALOR TOTAL </t>
  </si>
  <si>
    <t>QUANTIDADES ANTERIOR</t>
  </si>
  <si>
    <t>MARGEM DE SEGURANÇA (b)</t>
  </si>
  <si>
    <t>FATOR DE MULTIPLICAÇÃO
(b.1)</t>
  </si>
  <si>
    <t>PERCENTUAL
(b.2)</t>
  </si>
  <si>
    <t>TOTAL GERAL
(d)
= a.2 x b.1</t>
  </si>
  <si>
    <t>VALOR MÁXIMO UNITÁRIO</t>
  </si>
  <si>
    <t>BANCO DE PREÇO</t>
  </si>
  <si>
    <t>MÉDIANA</t>
  </si>
  <si>
    <t>Serviço de instalação do módulo embarcado em veículos para gerenciamento e monitoramento;</t>
  </si>
  <si>
    <t>RASTREAMENTO E MONITORAMENTO DE VEICULOS</t>
  </si>
  <si>
    <t>Serviço de transferencia do módulo embarcado em veículos para gerenciamento e monitoramento;</t>
  </si>
  <si>
    <t>-</t>
  </si>
  <si>
    <t>UNIDADE/ SERVIÇO</t>
  </si>
  <si>
    <t>SERVIÇO</t>
  </si>
  <si>
    <t xml:space="preserve">VEÍCULOS POR SECRETARIAS </t>
  </si>
  <si>
    <t>SEDUC</t>
  </si>
  <si>
    <t>FMAS</t>
  </si>
  <si>
    <t>FMS</t>
  </si>
  <si>
    <t>CTTU</t>
  </si>
  <si>
    <t>CULTURA</t>
  </si>
  <si>
    <t>GOVERNO</t>
  </si>
  <si>
    <t>INFRAESTRUTURA</t>
  </si>
  <si>
    <t>MEIO AMBIENTE</t>
  </si>
  <si>
    <t xml:space="preserve">ORDEM SOCIAL </t>
  </si>
  <si>
    <t>PROCURADORIA</t>
  </si>
  <si>
    <t>FAZENDA</t>
  </si>
  <si>
    <t>SEC. DA MULHER</t>
  </si>
  <si>
    <t>GABINETE</t>
  </si>
  <si>
    <t xml:space="preserve">Toritama (PE), 28 de dezembro de 2023
</t>
  </si>
  <si>
    <t xml:space="preserve">Serviço de gerenciamento e monitoramento baseado no posicionamento por satélite (GPS), para a obtenção de coordenadas geográficas, e na rede de telefonia móvel (GSM/GPRS), para a recepção e transmissão de dados, por meio de equipamento homologado pela ANATEL, em regime de comodato, fornecendo acesso via Web ao software configurado por usuário com uso de login e senhas individuais em níveis hierárquicos, sendo no mínimo 10 (dez), com os seguintes requisitos mínimos:
1.1. Módulo receptor de GPS de alta sensibilidade com no mínimo 20 canais;
1.2. Tempos de hot start e cold: &lt;1s e &lt;35s, respectivamente;
1.3. Antena GPS interna ou externa;
1.4. Precisão de posicionamento inferior a 10 metros;
1.5. Antena GSM interna;
1.6. Circuito de comunicação em tempo real;
1.7. Modem Quad-Band (850/900/1800/1900 MHz) GSM/GPRS com o SIM Card instalado;
1.8. GPRS Multi-slot: Classe 10;
1.9. Circuit Switched Data: 14.4 kbps;
1.10. Mensagem por SMS;
1.11. Transporte de dados via Protocolo TCP;
1.12. Bateria interna (auto carregável com autonomia mínima de 06 horas);
1.13. Sensor de ignição (chave ligada / motor ligado);
1.14. Medição do hodômetro;
1.15. Medição da velocidade real e detector de excesso de velocidade limite;
1.16. Medição do tempo UTC;
1.17. Detector de tempo excedido com o veículo parado;
1.18. Detector de corte da alimentação de energia do equipamento;
1.19. Detector de violação do equipamento através de sensores, lacres e marcações que permita verificar e certificar a integridade dos dispositivos componentes do equipamento;
1.20. Homologado e certificado pela ANATEL;
1.21. Memória de armazenamento com capacidade para 10.000 (Dez mil) posições ou mais;
1.22. Memória de armazenamento com capacidade para 60 (sessenta) eventos ou mais;
1.23. Atualização do firmware de forma remota;
1.24. A alimentação do equipamento deverá ser derivada de qualquer ponto no sistema de eletricidade do veículo posterior à caixa de fusíveis;
1.25. Operação em modo econômico de consumo de energia quando o veículo estiver com a ignição desligada após 20min (vinte minutos). Nesse modo o consumo não deve ultrapassar 20 (vinte) mAh;
1.26. O equipamento deverá possuir LEDS na sua caixa de proteção que possam sinalizar visualmente os seguintes status de funcionamento: equipamento energizado, conexão de dados ativa, e GPS ativo.
O sistema deverá dispor dos seguintes requisitos mínimos:
1. Ser acessível via web, 24h (vinte e quatro horas) por dia, 07 (sete) dias por semana, não devendo ser necessário, para tanto, nada mais que um navegador de internet (IE 8.0 ou superior ou Firefox 10.0 ou superior);
2. Possuir todas as suas funcionalidades em ambiente web, utilizando sistema de segurança contra invasão, garantindo total integridade dos dados, respeitando os perfis de acesso com suas respectivas regras de permissão;
3. Comportar logins e senhas de acesso global, que permitam a visualização e extração de informações e relatórios dos veículos de todos os órgãos e entidades, simultaneamente ou de alguns selecionados, a critério do usuário; bem como logins e senhas de acesso limitado, que permitam ao usuário a visualização e extração de informações e relatórios apenas da frota do respectivo órgão ou entidade, de acordo com o perfil de acesso definido;
4. Permitir a visualização e gerenciamento dos veículos, inclusive dos deslocamentos em tempo real com a indicação da direção do veículo, individualmente ou em grupos;
5. Por meio do sistema deverá ser possível obter para cada veículo com o equipamento rastreador instalado, no mínimo, as seguintes informações:
5.1. Identificação;
5.2. Hodômetro atual;
5.3. Tempo de funcionamento do motor;
5.4. Trajetos percorridos;
5.5. Identificação da data e dos horários do início e término de cada trecho percorrido;
5.6. Situação da ignição (ligada/desligada);
5.7. Direção do veículo;
5.8. Velocidade média;
5.9. Velocidade máxima;
5.10. Paradas com a ignição desligada;
5.11. Paradas com a ignição ligada;
5.12. Posição atual (latitude/longitude e logradouro);
5.13. Posições anteriores;
5.14. Distâncias percorridas.
6. Disponibilizar, em tempo real, todos os dados registrados no histórico de cada veículo rastreado, com detalhes suficientes para compilar, no mínimo, os seguintes relatórios:
6.1. Relatório de quilômetros (KM) rodados por veículo e por intervalo de datas;
6.2. Relatório de quilômetros (KM) rodados diários;
6.3. Relatório de quilômetros (KM) rodados dentro do expediente;
6.4. Relatório de quilômetros (KM) rodados fora do expediente;
6.5. Relatório de ociosidade;
6.6. Relatório de alertas por excesso de velocidade permitida, informando data, hora, local onde o veículo ultrapassou a velocidade limite, e a distância percorrida com excesso de velocidade;
6.7. Relatório de médias de velocidade dos percursos registrados;
6.8. Relatório de tempo do veículo com a ignição desligada;
6.9. Relatório de tempo do veículo com a ignição ligada;
6.10. Relatório de tempo de utilização dentro do expediente;
6.11. Relatório de tempo de utilização fora do expediente;
6.12. Relatório de utilização de veículos em finais de semana;
6.13. Relatório de informações de trajeto percorrido, com informações detalhadas dos locais por onde o veículo passou, velocidades máxima e média, tempo de ignição ligada, distância percorrida e visualização em mapa;
6.14. Relatório de veículos que estiveram em determinado local ou ponto de interesse cadastrado,
considerando um intervalo de tempo definido, ou por meio de cerca eletrônica com raio customizável no mapa, mostrando qual veículo esteve naquela área por hora e data;
6.15. Relatório de hodômetro por veículo;
6.16. Relatório de alertas de violação de perímetro de cerca eletrônica.
7. Os relatórios deverão ter no mínimo o detalhamento dos seguintes campos:
7.1. Placa do(s) veículo(s);
7.2. Órgão / Entidade;
7.3. Período analisado;
7.4. Data e hora da emissão.
8. Deve haver pelo menos um login e senha que possibilite o acesso aos relatórios consolidados de toda a frota monitorada do Município, permitindo que os dados sejam visualizados pela SAD no nível de BI (Inteligência de Negócios);
9. Permitir a seleção de diferentes tipos de gráficos para visualização no nível de BI (Inteligência de Negócios), sendo no mínimo barra e pizza;
10. Permitir a integração com os principais sistemas de Gestão de Manutenção e Abastecimento de combustível existentes no mercado;
10.1. A integração definida no item anterior poderá ser atendida mediante a importação de arquivos no formato Excel, TXT ou CSV.
11. Permitir a definição hierárquica de indicadores e os seus respectivos acompanhamentos;
12. Permitir parametrizar períodos de acordo com a necessidade, podendo ser, no mínimo: diários, semanais, mensais e anuais;
13. Permitir o cadastramento/marcação de pontos de referência e/ou interesse, através de coordenadas georreferenciadas, tais como Secretarias, postos de abastecimento, oficinas etc... Esses pontos podem ser exibidos juntos com a localização dos veículos, dessa forma, a visualização do mapa terá referências exclusivas do Contratante;
14. Permitir o cadastramento de pontos-alvo e associações de veículos a pontos-alvo, tais como pátios de delegacias, órgãos etc., com o registro das entradas e saídas e do tempo de permanência nos mesmos;
15. Permitir o cadastramento e consulta de cercas eletrônicas, possibilitando a consulta e a ativação de alertas para o veículo que ultrapassá-las. A configuração da cerca eletrônica deverá ser feita diretamente sobre o mapa cartográfico;
15.1. Deverá ser possível associar um ou mais veículos a uma determinada cerca eletrônica previamente configurada.
16. Permitir o cadastramento e consulta de limites de velocidade para cada veículo, possibilitando a consulta e a ativação de alertas para o veículo que ultrapassá-los;
17. Permitir o cadastramento e consulta dos horários limites para circulação de cada veículo, possibilitando a consulta e a ativação de alertas para o veículo que for utilizado fora do horário permitido;
18. Permitir o armazenamento das informações do veículo para cada ponto de localização registrado, tais como data e hora, localização (latitude e longitude), velocidade, direção, Município da ignição e hodômetro;
19. Cadastro de gestores e usuários contendo, no mínimo:
19.1. Nome;
19.2. Data de nascimento;
19.3. RG;
19.4. CPF;
19.5. Órgão de lotação;
19.6. Matrícula;
19.7. Função;
20. O sistema não deve permitir a finalização do cadastro referido no item anterior sem que todas as informações solicitadas sejam preenchidas;
21. Permitir a associação de perfis aos gestores e usuários com diferentes níveis hierárquicos: acesso global (todos os órgãos/entidades do Governo do Município), e acesso limitado (por Secretaria, Órgão, Departamento ou Placa);
22. Cadastro de veículos com, no mínimo, CNPJ do proprietário, marca, tipo, placa, órgão/entidade e frota
23. Permitir que os gestores possam filtrar a visualização dos veículos por, no mínimo: frota (própria/locada), por órgão/entidade, por situação da ignição (ligada/desligada);
24. Permitir a navegação em diversos níveis de zoom, bem como visualização das rotas dos veículos em mapa cartográfico, fotográfico ou híbrido (cartográfico e fotográfico simultaneamente);
25. Cadastro dos órgãos/entidades contendo, no mínimo, nome e CNPJ;
26. Permitir o monitoramento remoto do status de funcionamento dos equipamentos, incluindo nível de bateria e conexão de antenas (GPS e GSM);
27. A rota visualizada no mapa deverá ter pontos de controle de localização, permitindo obter por meio de um clique do mouse, as seguintes informações provenientes do equipamento rastreador: data/hora, latitude e longitude, velocidade e direção do veículo;
28. Deverá ser possível identificar no mapa quando o ponto de controle de localização enviado do equipamento aos
- Capacitação, suporte técnico e garantia de funcionamento;
</t>
  </si>
  <si>
    <t>VALOR TOTAL MENSAL</t>
  </si>
  <si>
    <t>VALOR TOTAL ANUAL</t>
  </si>
  <si>
    <t>Foi utilizada nos casos em que se pode traçar um paralelo entre a evolução da demanda e o incremento do número de clientes internos/externos da organização, o número de contratos firmados etc.</t>
  </si>
  <si>
    <r>
      <t>EXPLICAÇÃO</t>
    </r>
    <r>
      <rPr>
        <b/>
        <vertAlign val="superscript"/>
        <sz val="9"/>
        <rFont val="Arial Narrow"/>
        <family val="2"/>
      </rPr>
      <t>[2]</t>
    </r>
    <r>
      <rPr>
        <b/>
        <sz val="9"/>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</si>
</sst>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164" formatCode="&quot;R$&quot;\ #,##0.00"/>
    <numFmt numFmtId="165" formatCode="0.0000"/>
  </numFmts>
  <fonts count="20" x14ac:knownFonts="1">
    <font>
      <sz val="11"/>
      <color theme="1"/>
      <name val="Calibri"/>
      <family val="2"/>
      <scheme val="minor"/>
    </font>
    <font>
      <b/>
      <sz val="11"/>
      <color theme="1"/>
      <name val="Arial Narrow"/>
      <family val="2"/>
    </font>
    <font>
      <sz val="11"/>
      <color theme="1"/>
      <name val="Arial Narrow"/>
      <family val="2"/>
    </font>
    <font>
      <b/>
      <sz val="11"/>
      <color rgb="FF000000"/>
      <name val="Arial Narrow"/>
      <family val="2"/>
    </font>
    <font>
      <sz val="10"/>
      <color theme="1"/>
      <name val="Arial"/>
      <family val="2"/>
    </font>
    <font>
      <sz val="11"/>
      <color theme="1"/>
      <name val="Calibri"/>
      <family val="2"/>
      <scheme val="minor"/>
    </font>
    <font>
      <sz val="11"/>
      <color theme="1" tint="4.9989318521683403E-2"/>
      <name val="Arial Narrow"/>
      <family val="2"/>
    </font>
    <font>
      <sz val="10"/>
      <color theme="1" tint="4.9989318521683403E-2"/>
      <name val="Arial Narrow"/>
      <family val="2"/>
    </font>
    <font>
      <b/>
      <sz val="11"/>
      <name val="Arial Narrow"/>
      <family val="2"/>
    </font>
    <font>
      <sz val="11"/>
      <name val="Calibri"/>
      <family val="2"/>
      <scheme val="minor"/>
    </font>
    <font>
      <b/>
      <sz val="11"/>
      <color theme="1" tint="4.9989318521683403E-2"/>
      <name val="Arial Narrow"/>
      <family val="2"/>
    </font>
    <font>
      <sz val="11"/>
      <color rgb="FF000000"/>
      <name val="Arial Narrow"/>
      <family val="2"/>
    </font>
    <font>
      <sz val="9"/>
      <color theme="1"/>
      <name val="Arial Narrow"/>
      <family val="2"/>
    </font>
    <font>
      <b/>
      <sz val="9"/>
      <color theme="1"/>
      <name val="Arial Narrow"/>
      <family val="2"/>
    </font>
    <font>
      <b/>
      <sz val="9"/>
      <name val="Arial Narrow"/>
      <family val="2"/>
    </font>
    <font>
      <b/>
      <sz val="9"/>
      <color rgb="FF000000"/>
      <name val="Arial Narrow"/>
      <family val="2"/>
    </font>
    <font>
      <sz val="9"/>
      <color rgb="FF000000"/>
      <name val="Arial Narrow"/>
      <family val="2"/>
    </font>
    <font>
      <sz val="9"/>
      <name val="Arial Narrow"/>
      <family val="2"/>
    </font>
    <font>
      <sz val="9"/>
      <color rgb="FFFF0000"/>
      <name val="Arial Narrow"/>
      <family val="2"/>
    </font>
    <font>
      <b/>
      <vertAlign val="superscript"/>
      <sz val="9"/>
      <name val="Arial Narrow"/>
      <family val="2"/>
    </font>
  </fonts>
  <fills count="7">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0" fontId="4" fillId="0" borderId="0"/>
    <xf numFmtId="9" fontId="5" fillId="0" borderId="0" applyFont="0" applyFill="0" applyBorder="0" applyAlignment="0" applyProtection="0"/>
    <xf numFmtId="44" fontId="5" fillId="0" borderId="0" applyFont="0" applyFill="0" applyBorder="0" applyAlignment="0" applyProtection="0"/>
    <xf numFmtId="0" fontId="5" fillId="0" borderId="0"/>
  </cellStyleXfs>
  <cellXfs count="114">
    <xf numFmtId="0" fontId="0" fillId="0" borderId="0" xfId="0"/>
    <xf numFmtId="0" fontId="3" fillId="4" borderId="1" xfId="0" applyFont="1" applyFill="1" applyBorder="1" applyAlignment="1">
      <alignment horizontal="center" vertical="center" wrapText="1"/>
    </xf>
    <xf numFmtId="0" fontId="2" fillId="0" borderId="0" xfId="0" applyFont="1" applyAlignment="1">
      <alignment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164" fontId="7" fillId="3" borderId="0" xfId="0" applyNumberFormat="1" applyFont="1" applyFill="1" applyAlignment="1">
      <alignment horizontal="center" vertical="center" wrapText="1"/>
    </xf>
    <xf numFmtId="10" fontId="2" fillId="0" borderId="0" xfId="2" applyNumberFormat="1" applyFont="1" applyAlignment="1">
      <alignment horizontal="center" vertical="center" wrapText="1"/>
    </xf>
    <xf numFmtId="165" fontId="2" fillId="0" borderId="0" xfId="0" applyNumberFormat="1" applyFont="1" applyAlignment="1">
      <alignment horizontal="center" vertical="center" wrapText="1"/>
    </xf>
    <xf numFmtId="0" fontId="1" fillId="0" borderId="0" xfId="0" applyFont="1" applyAlignment="1">
      <alignment wrapText="1"/>
    </xf>
    <xf numFmtId="164" fontId="0" fillId="0" borderId="0" xfId="0" applyNumberFormat="1"/>
    <xf numFmtId="164" fontId="2" fillId="5" borderId="0" xfId="0" applyNumberFormat="1" applyFont="1" applyFill="1" applyAlignment="1">
      <alignment horizontal="center" vertical="center" wrapText="1"/>
    </xf>
    <xf numFmtId="164" fontId="2" fillId="3" borderId="0" xfId="0" applyNumberFormat="1" applyFont="1" applyFill="1" applyAlignment="1">
      <alignment horizontal="center" vertical="center" wrapText="1"/>
    </xf>
    <xf numFmtId="164" fontId="3" fillId="4" borderId="1" xfId="0" applyNumberFormat="1" applyFont="1" applyFill="1" applyBorder="1" applyAlignment="1">
      <alignment horizontal="center" vertical="center" wrapText="1"/>
    </xf>
    <xf numFmtId="164" fontId="8" fillId="4" borderId="1" xfId="0" applyNumberFormat="1" applyFont="1" applyFill="1" applyBorder="1" applyAlignment="1">
      <alignment horizontal="center" vertical="center" wrapText="1"/>
    </xf>
    <xf numFmtId="164" fontId="9" fillId="0" borderId="0" xfId="0" applyNumberFormat="1" applyFont="1"/>
    <xf numFmtId="164" fontId="2" fillId="3" borderId="0" xfId="0" applyNumberFormat="1" applyFont="1" applyFill="1" applyAlignment="1">
      <alignment wrapText="1"/>
    </xf>
    <xf numFmtId="0" fontId="1" fillId="0" borderId="0" xfId="0" applyFont="1" applyAlignment="1">
      <alignment horizontal="center" vertical="center" wrapText="1"/>
    </xf>
    <xf numFmtId="0" fontId="0" fillId="3" borderId="0" xfId="0" applyFill="1" applyAlignment="1">
      <alignment horizontal="justify" vertical="top"/>
    </xf>
    <xf numFmtId="0" fontId="2" fillId="3" borderId="0" xfId="0" applyFont="1" applyFill="1" applyAlignment="1">
      <alignment horizontal="justify" vertical="top" wrapText="1"/>
    </xf>
    <xf numFmtId="0" fontId="0" fillId="0" borderId="0" xfId="0" applyAlignment="1">
      <alignment horizontal="justify" vertical="top"/>
    </xf>
    <xf numFmtId="0" fontId="3" fillId="3" borderId="1" xfId="0" applyFont="1" applyFill="1" applyBorder="1" applyAlignment="1">
      <alignment horizontal="center" vertical="center" wrapText="1"/>
    </xf>
    <xf numFmtId="0" fontId="11" fillId="3" borderId="1" xfId="0" applyFont="1" applyFill="1" applyBorder="1" applyAlignment="1">
      <alignment horizontal="justify" vertical="top" wrapText="1"/>
    </xf>
    <xf numFmtId="164" fontId="8" fillId="3" borderId="1"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0" fontId="0" fillId="3" borderId="0" xfId="0" applyFill="1"/>
    <xf numFmtId="0" fontId="1" fillId="3" borderId="0" xfId="0" applyFont="1" applyFill="1" applyAlignment="1">
      <alignment wrapText="1"/>
    </xf>
    <xf numFmtId="165" fontId="2" fillId="3" borderId="0" xfId="0" applyNumberFormat="1" applyFont="1" applyFill="1" applyAlignment="1">
      <alignment horizontal="center" vertical="center" wrapText="1"/>
    </xf>
    <xf numFmtId="10" fontId="2" fillId="3" borderId="0" xfId="2" applyNumberFormat="1" applyFont="1" applyFill="1" applyAlignment="1">
      <alignment horizontal="center" vertical="center" wrapText="1"/>
    </xf>
    <xf numFmtId="164" fontId="2" fillId="3" borderId="0" xfId="0" applyNumberFormat="1" applyFont="1" applyFill="1" applyAlignment="1">
      <alignment vertical="center" wrapText="1"/>
    </xf>
    <xf numFmtId="164" fontId="1" fillId="0" borderId="0" xfId="0" applyNumberFormat="1" applyFont="1" applyAlignment="1">
      <alignment wrapText="1"/>
    </xf>
    <xf numFmtId="164" fontId="2" fillId="0" borderId="0" xfId="0" applyNumberFormat="1" applyFont="1" applyAlignment="1">
      <alignment wrapText="1"/>
    </xf>
    <xf numFmtId="0" fontId="1" fillId="5" borderId="0" xfId="0" applyFont="1" applyFill="1" applyAlignment="1">
      <alignment horizontal="center" vertical="center" wrapText="1"/>
    </xf>
    <xf numFmtId="0" fontId="0" fillId="0" borderId="0" xfId="0" applyAlignment="1">
      <alignment horizontal="center"/>
    </xf>
    <xf numFmtId="0" fontId="1" fillId="3" borderId="1" xfId="0" applyFont="1" applyFill="1" applyBorder="1" applyAlignment="1">
      <alignment horizontal="center" vertical="center" wrapText="1"/>
    </xf>
    <xf numFmtId="164" fontId="1" fillId="3" borderId="1" xfId="0" applyNumberFormat="1" applyFont="1" applyFill="1" applyBorder="1" applyAlignment="1">
      <alignment horizontal="center" vertical="center"/>
    </xf>
    <xf numFmtId="0" fontId="1" fillId="5"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 fillId="0" borderId="0" xfId="0" applyFont="1" applyAlignment="1">
      <alignment horizontal="center" vertical="center"/>
    </xf>
    <xf numFmtId="0" fontId="1" fillId="5" borderId="1" xfId="1" applyFont="1" applyFill="1" applyBorder="1" applyAlignment="1">
      <alignment horizontal="center" vertical="center" wrapText="1"/>
    </xf>
    <xf numFmtId="164" fontId="1" fillId="5" borderId="1" xfId="1" applyNumberFormat="1" applyFont="1" applyFill="1" applyBorder="1" applyAlignment="1">
      <alignment horizontal="center" vertical="center" wrapText="1"/>
    </xf>
    <xf numFmtId="164" fontId="1" fillId="5" borderId="1" xfId="0" applyNumberFormat="1" applyFont="1" applyFill="1" applyBorder="1" applyAlignment="1">
      <alignment horizontal="center" vertical="center" wrapText="1"/>
    </xf>
    <xf numFmtId="0" fontId="10" fillId="3" borderId="0" xfId="0" applyFont="1" applyFill="1" applyAlignment="1">
      <alignment horizontal="center" vertical="center" wrapText="1"/>
    </xf>
    <xf numFmtId="0" fontId="2" fillId="3" borderId="1" xfId="0" applyFont="1" applyFill="1" applyBorder="1" applyAlignment="1">
      <alignment horizontal="justify" vertical="top" wrapText="1"/>
    </xf>
    <xf numFmtId="0" fontId="1" fillId="3" borderId="1" xfId="1" applyFont="1" applyFill="1" applyBorder="1" applyAlignment="1">
      <alignment horizontal="center" vertical="center" wrapText="1"/>
    </xf>
    <xf numFmtId="164" fontId="1" fillId="3" borderId="1" xfId="1" applyNumberFormat="1"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164" fontId="1" fillId="3" borderId="1" xfId="3" applyNumberFormat="1" applyFont="1" applyFill="1" applyBorder="1" applyAlignment="1">
      <alignment horizontal="center" vertical="center" wrapText="1"/>
    </xf>
    <xf numFmtId="164" fontId="6" fillId="3" borderId="0" xfId="0" applyNumberFormat="1" applyFont="1" applyFill="1" applyAlignment="1">
      <alignment horizontal="center" vertical="center" wrapText="1"/>
    </xf>
    <xf numFmtId="0" fontId="12" fillId="0" borderId="0" xfId="0" applyFont="1" applyProtection="1">
      <protection locked="0"/>
    </xf>
    <xf numFmtId="0" fontId="12" fillId="3" borderId="0" xfId="0" applyFont="1" applyFill="1" applyProtection="1">
      <protection locked="0"/>
    </xf>
    <xf numFmtId="0" fontId="15"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6" fillId="3" borderId="1" xfId="0" applyFont="1" applyFill="1" applyBorder="1" applyAlignment="1">
      <alignment horizontal="justify" vertical="top" wrapText="1"/>
    </xf>
    <xf numFmtId="0" fontId="15" fillId="3" borderId="6" xfId="0" applyFont="1" applyFill="1" applyBorder="1" applyAlignment="1">
      <alignment horizontal="center" vertical="center" wrapText="1"/>
    </xf>
    <xf numFmtId="0" fontId="16" fillId="3" borderId="1" xfId="0"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9" fontId="12" fillId="0" borderId="1" xfId="2" applyFont="1" applyBorder="1" applyAlignment="1">
      <alignment horizontal="center" vertical="center" wrapText="1"/>
    </xf>
    <xf numFmtId="9" fontId="17" fillId="0" borderId="1" xfId="2" applyFont="1" applyBorder="1" applyAlignment="1" applyProtection="1">
      <alignment horizontal="center" vertical="center" wrapText="1"/>
    </xf>
    <xf numFmtId="1" fontId="17" fillId="6" borderId="1" xfId="0" applyNumberFormat="1" applyFont="1" applyFill="1" applyBorder="1" applyAlignment="1">
      <alignment horizontal="center" vertical="center" wrapText="1"/>
    </xf>
    <xf numFmtId="0" fontId="16" fillId="3" borderId="3" xfId="0" applyFont="1" applyFill="1" applyBorder="1" applyAlignment="1">
      <alignment horizontal="justify" vertical="top" wrapText="1"/>
    </xf>
    <xf numFmtId="0" fontId="13" fillId="0" borderId="1" xfId="0" applyFont="1" applyBorder="1" applyAlignment="1">
      <alignment horizontal="center" vertical="center" wrapText="1"/>
    </xf>
    <xf numFmtId="0" fontId="16" fillId="3" borderId="4" xfId="0" applyFont="1" applyFill="1" applyBorder="1" applyAlignment="1">
      <alignment horizontal="center" vertical="center" wrapText="1"/>
    </xf>
    <xf numFmtId="0" fontId="13" fillId="0" borderId="0" xfId="0" applyFont="1" applyAlignment="1" applyProtection="1">
      <alignment horizontal="justify" vertical="center"/>
      <protection locked="0"/>
    </xf>
    <xf numFmtId="0" fontId="12" fillId="0" borderId="0" xfId="0" applyFont="1" applyAlignment="1" applyProtection="1">
      <alignment horizontal="justify" vertical="top"/>
      <protection locked="0"/>
    </xf>
    <xf numFmtId="0" fontId="12" fillId="0" borderId="0" xfId="0" applyFont="1" applyAlignment="1">
      <alignment horizontal="center" vertical="center" wrapText="1"/>
    </xf>
    <xf numFmtId="9" fontId="16" fillId="0" borderId="0" xfId="2" applyFont="1" applyBorder="1" applyAlignment="1" applyProtection="1">
      <alignment horizontal="center" vertical="center" wrapText="1"/>
    </xf>
    <xf numFmtId="0" fontId="18" fillId="3" borderId="0" xfId="0" applyFont="1" applyFill="1" applyAlignment="1">
      <alignment horizontal="center" vertical="center" wrapText="1"/>
    </xf>
    <xf numFmtId="0" fontId="13" fillId="0" borderId="0" xfId="0" applyFont="1" applyAlignment="1" applyProtection="1">
      <alignment horizontal="left" vertical="center"/>
      <protection locked="0"/>
    </xf>
    <xf numFmtId="0" fontId="17" fillId="3" borderId="0" xfId="0" applyFont="1" applyFill="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14" fillId="3" borderId="0" xfId="0" applyFont="1" applyFill="1" applyAlignment="1" applyProtection="1">
      <alignment horizontal="center" vertical="center"/>
      <protection locked="0"/>
    </xf>
    <xf numFmtId="0" fontId="12" fillId="0" borderId="0" xfId="0" applyFont="1" applyAlignment="1" applyProtection="1">
      <alignment horizontal="left" vertical="center"/>
      <protection locked="0"/>
    </xf>
    <xf numFmtId="0" fontId="13" fillId="0" borderId="0" xfId="0" applyFont="1" applyAlignment="1" applyProtection="1">
      <alignment vertical="center"/>
      <protection locked="0"/>
    </xf>
    <xf numFmtId="0" fontId="13" fillId="0" borderId="0" xfId="0" applyFont="1" applyAlignment="1" applyProtection="1">
      <alignment horizontal="justify" vertical="top"/>
      <protection locked="0"/>
    </xf>
    <xf numFmtId="0" fontId="13" fillId="0" borderId="0" xfId="0" applyFont="1" applyProtection="1">
      <protection locked="0"/>
    </xf>
    <xf numFmtId="0" fontId="12" fillId="0" borderId="0" xfId="0" applyFont="1" applyAlignment="1" applyProtection="1">
      <alignment vertical="center"/>
      <protection locked="0"/>
    </xf>
    <xf numFmtId="0" fontId="0" fillId="0" borderId="0" xfId="0" applyAlignment="1">
      <alignment horizontal="center"/>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8" fillId="2" borderId="3"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2" fillId="0" borderId="0" xfId="0" applyFont="1" applyAlignment="1">
      <alignment horizontal="center"/>
    </xf>
    <xf numFmtId="0" fontId="15" fillId="5" borderId="1" xfId="0" applyFont="1" applyFill="1" applyBorder="1" applyAlignment="1">
      <alignment horizontal="center" vertical="center" wrapText="1"/>
    </xf>
    <xf numFmtId="0" fontId="12" fillId="0" borderId="0" xfId="0" applyFont="1" applyAlignment="1" applyProtection="1">
      <alignment horizontal="left" vertical="center"/>
      <protection locked="0"/>
    </xf>
    <xf numFmtId="0" fontId="13" fillId="0" borderId="0" xfId="0" applyFont="1" applyAlignment="1" applyProtection="1">
      <alignment horizontal="left" vertical="center"/>
      <protection locked="0"/>
    </xf>
    <xf numFmtId="0" fontId="14" fillId="6" borderId="0" xfId="0" applyFont="1" applyFill="1" applyAlignment="1" applyProtection="1">
      <alignment horizontal="center" vertical="center"/>
      <protection locked="0"/>
    </xf>
    <xf numFmtId="0" fontId="17" fillId="3" borderId="0" xfId="0" applyFont="1" applyFill="1" applyAlignment="1" applyProtection="1">
      <alignment horizontal="left" vertical="center" wrapText="1"/>
      <protection locked="0"/>
    </xf>
    <xf numFmtId="0" fontId="13" fillId="5" borderId="1" xfId="0" applyFont="1" applyFill="1" applyBorder="1" applyAlignment="1">
      <alignment horizontal="center" vertical="center" wrapText="1"/>
    </xf>
    <xf numFmtId="0" fontId="14" fillId="5" borderId="1" xfId="0"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5" borderId="3"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2" fillId="0" borderId="0" xfId="0" applyFont="1" applyAlignment="1">
      <alignment horizontal="left"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wrapText="1"/>
    </xf>
    <xf numFmtId="164" fontId="10"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8" fillId="5" borderId="3" xfId="0" applyFont="1" applyFill="1" applyBorder="1" applyAlignment="1">
      <alignment horizontal="center" vertical="center" wrapText="1"/>
    </xf>
    <xf numFmtId="0" fontId="8" fillId="5" borderId="5" xfId="0" applyFont="1" applyFill="1" applyBorder="1" applyAlignment="1">
      <alignment horizontal="center" vertical="center" wrapText="1"/>
    </xf>
  </cellXfs>
  <cellStyles count="5">
    <cellStyle name="Moeda" xfId="3" builtinId="4"/>
    <cellStyle name="Normal" xfId="0" builtinId="0"/>
    <cellStyle name="Normal 2" xfId="1" xr:uid="{00000000-0005-0000-0000-000002000000}"/>
    <cellStyle name="Normal 5 3 2" xfId="4" xr:uid="{99E7F685-070D-4441-AE65-013AAB33CA42}"/>
    <cellStyle name="Porcentagem" xfId="2" builtinId="5"/>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microsoft.com/office/2017/10/relationships/person" Target="persons/perso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1285875</xdr:colOff>
          <xdr:row>0</xdr:row>
          <xdr:rowOff>0</xdr:rowOff>
        </xdr:from>
        <xdr:to>
          <xdr:col>2</xdr:col>
          <xdr:colOff>142875</xdr:colOff>
          <xdr:row>1</xdr:row>
          <xdr:rowOff>0</xdr:rowOff>
        </xdr:to>
        <xdr:sp macro="" textlink="">
          <xdr:nvSpPr>
            <xdr:cNvPr id="7173" name="Object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0</xdr:row>
          <xdr:rowOff>19050</xdr:rowOff>
        </xdr:from>
        <xdr:to>
          <xdr:col>4</xdr:col>
          <xdr:colOff>0</xdr:colOff>
          <xdr:row>1</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2247900</xdr:colOff>
          <xdr:row>0</xdr:row>
          <xdr:rowOff>0</xdr:rowOff>
        </xdr:from>
        <xdr:to>
          <xdr:col>6</xdr:col>
          <xdr:colOff>0</xdr:colOff>
          <xdr:row>1</xdr:row>
          <xdr:rowOff>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01"/>
  <sheetViews>
    <sheetView topLeftCell="A6" zoomScaleNormal="100" zoomScaleSheetLayoutView="110" workbookViewId="0">
      <selection activeCell="G5" sqref="G5"/>
    </sheetView>
  </sheetViews>
  <sheetFormatPr defaultRowHeight="15" x14ac:dyDescent="0.25"/>
  <cols>
    <col min="1" max="1" width="10.140625" customWidth="1"/>
    <col min="2" max="2" width="71.5703125" style="19" customWidth="1"/>
    <col min="3" max="4" width="14.140625" customWidth="1"/>
    <col min="5" max="5" width="15.140625" style="14" customWidth="1"/>
    <col min="6" max="6" width="17.85546875" style="9" customWidth="1"/>
    <col min="7" max="7" width="17.7109375" style="9" customWidth="1"/>
  </cols>
  <sheetData>
    <row r="1" spans="1:7" ht="69.599999999999994" customHeight="1" x14ac:dyDescent="0.25">
      <c r="A1" s="77"/>
      <c r="B1" s="77"/>
      <c r="C1" s="77"/>
      <c r="D1" s="77"/>
      <c r="E1" s="77"/>
      <c r="F1" s="77"/>
      <c r="G1" s="32"/>
    </row>
    <row r="2" spans="1:7" ht="54" customHeight="1" x14ac:dyDescent="0.25">
      <c r="A2" s="78" t="s">
        <v>6</v>
      </c>
      <c r="B2" s="79"/>
      <c r="C2" s="79"/>
      <c r="D2" s="79"/>
      <c r="E2" s="79"/>
      <c r="F2" s="79"/>
      <c r="G2" s="37"/>
    </row>
    <row r="3" spans="1:7" ht="16.5" customHeight="1" x14ac:dyDescent="0.25">
      <c r="A3" s="80" t="str">
        <f>'APÊNDICE II-MEMÓRIA DE CÁLCULO'!A3:U3</f>
        <v>RASTREAMENTO E MONITORAMENTO DE VEICULOS</v>
      </c>
      <c r="B3" s="81"/>
      <c r="C3" s="81"/>
      <c r="D3" s="81"/>
      <c r="E3" s="81"/>
      <c r="F3" s="81"/>
      <c r="G3" s="82"/>
    </row>
    <row r="4" spans="1:7" ht="49.5" x14ac:dyDescent="0.25">
      <c r="A4" s="1" t="s">
        <v>0</v>
      </c>
      <c r="B4" s="1" t="s">
        <v>1</v>
      </c>
      <c r="C4" s="1" t="s">
        <v>5</v>
      </c>
      <c r="D4" s="1" t="s">
        <v>2</v>
      </c>
      <c r="E4" s="13" t="s">
        <v>3</v>
      </c>
      <c r="F4" s="12" t="s">
        <v>52</v>
      </c>
      <c r="G4" s="12" t="s">
        <v>53</v>
      </c>
    </row>
    <row r="5" spans="1:7" s="24" customFormat="1" ht="409.5" x14ac:dyDescent="0.25">
      <c r="A5" s="20">
        <v>1</v>
      </c>
      <c r="B5" s="21" t="str">
        <f>'APÊNDICE II-MEMÓRIA DE CÁLCULO'!B6</f>
        <v xml:space="preserve">Serviço de gerenciamento e monitoramento baseado no posicionamento por satélite (GPS), para a obtenção de coordenadas geográficas, e na rede de telefonia móvel (GSM/GPRS), para a recepção e transmissão de dados, por meio de equipamento homologado pela ANATEL, em regime de comodato, fornecendo acesso via Web ao software configurado por usuário com uso de login e senhas individuais em níveis hierárquicos, sendo no mínimo 10 (dez), com os seguintes requisitos mínimos:
1.1. Módulo receptor de GPS de alta sensibilidade com no mínimo 20 canais;
1.2. Tempos de hot start e cold: &lt;1s e &lt;35s, respectivamente;
1.3. Antena GPS interna ou externa;
1.4. Precisão de posicionamento inferior a 10 metros;
1.5. Antena GSM interna;
1.6. Circuito de comunicação em tempo real;
1.7. Modem Quad-Band (850/900/1800/1900 MHz) GSM/GPRS com o SIM Card instalado;
1.8. GPRS Multi-slot: Classe 10;
1.9. Circuit Switched Data: 14.4 kbps;
1.10. Mensagem por SMS;
1.11. Transporte de dados via Protocolo TCP;
1.12. Bateria interna (auto carregável com autonomia mínima de 06 horas);
1.13. Sensor de ignição (chave ligada / motor ligado);
1.14. Medição do hodômetro;
1.15. Medição da velocidade real e detector de excesso de velocidade limite;
1.16. Medição do tempo UTC;
1.17. Detector de tempo excedido com o veículo parado;
1.18. Detector de corte da alimentação de energia do equipamento;
1.19. Detector de violação do equipamento através de sensores, lacres e marcações que permita verificar e certificar a integridade dos dispositivos componentes do equipamento;
1.20. Homologado e certificado pela ANATEL;
1.21. Memória de armazenamento com capacidade para 10.000 (Dez mil) posições ou mais;
1.22. Memória de armazenamento com capacidade para 60 (sessenta) eventos ou mais;
1.23. Atualização do firmware de forma remota;
1.24. A alimentação do equipamento deverá ser derivada de qualquer ponto no sistema de eletricidade do veículo posterior à caixa de fusíveis;
1.25. Operação em modo econômico de consumo de energia quando o veículo estiver com a ignição desligada após 20min (vinte minutos). Nesse modo o consumo não deve ultrapassar 20 (vinte) mAh;
1.26. O equipamento deverá possuir LEDS na sua caixa de proteção que possam sinalizar visualmente os seguintes status de funcionamento: equipamento energizado, conexão de dados ativa, e GPS ativo.
O sistema deverá dispor dos seguintes requisitos mínimos:
1. Ser acessível via web, 24h (vinte e quatro horas) por dia, 07 (sete) dias por semana, não devendo ser necessário, para tanto, nada mais que um navegador de internet (IE 8.0 ou superior ou Firefox 10.0 ou superior);
2. Possuir todas as suas funcionalidades em ambiente web, utilizando sistema de segurança contra invasão, garantindo total integridade dos dados, respeitando os perfis de acesso com suas respectivas regras de permissão;
3. Comportar logins e senhas de acesso global, que permitam a visualização e extração de informações e relatórios dos veículos de todos os órgãos e entidades, simultaneamente ou de alguns selecionados, a critério do usuário; bem como logins e senhas de acesso limitado, que permitam ao usuário a visualização e extração de informações e relatórios apenas da frota do respectivo órgão ou entidade, de acordo com o perfil de acesso definido;
4. Permitir a visualização e gerenciamento dos veículos, inclusive dos deslocamentos em tempo real com a indicação da direção do veículo, individualmente ou em grupos;
5. Por meio do sistema deverá ser possível obter para cada veículo com o equipamento rastreador instalado, no mínimo, as seguintes informações:
5.1. Identificação;
5.2. Hodômetro atual;
5.3. Tempo de funcionamento do motor;
5.4. Trajetos percorridos;
5.5. Identificação da data e dos horários do início e término de cada trecho percorrido;
5.6. Situação da ignição (ligada/desligada);
5.7. Direção do veículo;
5.8. Velocidade média;
5.9. Velocidade máxima;
5.10. Paradas com a ignição desligada;
5.11. Paradas com a ignição ligada;
5.12. Posição atual (latitude/longitude e logradouro);
5.13. Posições anteriores;
5.14. Distâncias percorridas.
6. Disponibilizar, em tempo real, todos os dados registrados no histórico de cada veículo rastreado, com detalhes suficientes para compilar, no mínimo, os seguintes relatórios:
6.1. Relatório de quilômetros (KM) rodados por veículo e por intervalo de datas;
6.2. Relatório de quilômetros (KM) rodados diários;
6.3. Relatório de quilômetros (KM) rodados dentro do expediente;
6.4. Relatório de quilômetros (KM) rodados fora do expediente;
6.5. Relatório de ociosidade;
6.6. Relatório de alertas por excesso de velocidade permitida, informando data, hora, local onde o veículo ultrapassou a velocidade limite, e a distância percorrida com excesso de velocidade;
6.7. Relatório de médias de velocidade dos percursos registrados;
6.8. Relatório de tempo do veículo com a ignição desligada;
6.9. Relatório de tempo do veículo com a ignição ligada;
6.10. Relatório de tempo de utilização dentro do expediente;
6.11. Relatório de tempo de utilização fora do expediente;
6.12. Relatório de utilização de veículos em finais de semana;
6.13. Relatório de informações de trajeto percorrido, com informações detalhadas dos locais por onde o veículo passou, velocidades máxima e média, tempo de ignição ligada, distância percorrida e visualização em mapa;
6.14. Relatório de veículos que estiveram em determinado local ou ponto de interesse cadastrado,
considerando um intervalo de tempo definido, ou por meio de cerca eletrônica com raio customizável no mapa, mostrando qual veículo esteve naquela área por hora e data;
6.15. Relatório de hodômetro por veículo;
6.16. Relatório de alertas de violação de perímetro de cerca eletrônica.
7. Os relatórios deverão ter no mínimo o detalhamento dos seguintes campos:
7.1. Placa do(s) veículo(s);
7.2. Órgão / Entidade;
7.3. Período analisado;
7.4. Data e hora da emissão.
8. Deve haver pelo menos um login e senha que possibilite o acesso aos relatórios consolidados de toda a frota monitorada do Município, permitindo que os dados sejam visualizados pela SAD no nível de BI (Inteligência de Negócios);
9. Permitir a seleção de diferentes tipos de gráficos para visualização no nível de BI (Inteligência de Negócios), sendo no mínimo barra e pizza;
10. Permitir a integração com os principais sistemas de Gestão de Manutenção e Abastecimento de combustível existentes no mercado;
10.1. A integração definida no item anterior poderá ser atendida mediante a importação de arquivos no formato Excel, TXT ou CSV.
11. Permitir a definição hierárquica de indicadores e os seus respectivos acompanhamentos;
12. Permitir parametrizar períodos de acordo com a necessidade, podendo ser, no mínimo: diários, semanais, mensais e anuais;
13. Permitir o cadastramento/marcação de pontos de referência e/ou interesse, através de coordenadas georreferenciadas, tais como Secretarias, postos de abastecimento, oficinas etc... Esses pontos podem ser exibidos juntos com a localização dos veículos, dessa forma, a visualização do mapa terá referências exclusivas do Contratante;
14. Permitir o cadastramento de pontos-alvo e associações de veículos a pontos-alvo, tais como pátios de delegacias, órgãos etc., com o registro das entradas e saídas e do tempo de permanência nos mesmos;
15. Permitir o cadastramento e consulta de cercas eletrônicas, possibilitando a consulta e a ativação de alertas para o veículo que ultrapassá-las. A configuração da cerca eletrônica deverá ser feita diretamente sobre o mapa cartográfico;
15.1. Deverá ser possível associar um ou mais veículos a uma determinada cerca eletrônica previamente configurada.
16. Permitir o cadastramento e consulta de limites de velocidade para cada veículo, possibilitando a consulta e a ativação de alertas para o veículo que ultrapassá-los;
17. Permitir o cadastramento e consulta dos horários limites para circulação de cada veículo, possibilitando a consulta e a ativação de alertas para o veículo que for utilizado fora do horário permitido;
18. Permitir o armazenamento das informações do veículo para cada ponto de localização registrado, tais como data e hora, localização (latitude e longitude), velocidade, direção, Município da ignição e hodômetro;
19. Cadastro de gestores e usuários contendo, no mínimo:
19.1. Nome;
19.2. Data de nascimento;
19.3. RG;
19.4. CPF;
19.5. Órgão de lotação;
19.6. Matrícula;
19.7. Função;
20. O sistema não deve permitir a finalização do cadastro referido no item anterior sem que todas as informações solicitadas sejam preenchidas;
21. Permitir a associação de perfis aos gestores e usuários com diferentes níveis hierárquicos: acesso global (todos os órgãos/entidades do Governo do Município), e acesso limitado (por Secretaria, Órgão, Departamento ou Placa);
22. Cadastro de veículos com, no mínimo, CNPJ do proprietário, marca, tipo, placa, órgão/entidade e frota
23. Permitir que os gestores possam filtrar a visualização dos veículos por, no mínimo: frota (própria/locada), por órgão/entidade, por situação da ignição (ligada/desligada);
24. Permitir a navegação em diversos níveis de zoom, bem como visualização das rotas dos veículos em mapa cartográfico, fotográfico ou híbrido (cartográfico e fotográfico simultaneamente);
25. Cadastro dos órgãos/entidades contendo, no mínimo, nome e CNPJ;
26. Permitir o monitoramento remoto do status de funcionamento dos equipamentos, incluindo nível de bateria e conexão de antenas (GPS e GSM);
27. A rota visualizada no mapa deverá ter pontos de controle de localização, permitindo obter por meio de um clique do mouse, as seguintes informações provenientes do equipamento rastreador: data/hora, latitude e longitude, velocidade e direção do veículo;
28. Deverá ser possível identificar no mapa quando o ponto de controle de localização enviado do equipamento aos
- Capacitação, suporte técnico e garantia de funcionamento;
</v>
      </c>
      <c r="C5" s="20" t="str">
        <f>'APÊNDICE II-MEMÓRIA DE CÁLCULO'!C6</f>
        <v>UNIDADE/ SERVIÇO</v>
      </c>
      <c r="D5" s="36">
        <f>'APÊNDICE II-MEMÓRIA DE CÁLCULO'!U6</f>
        <v>178</v>
      </c>
      <c r="E5" s="22">
        <f>'APÊNDICE III - MAPA DE PREÇOS'!G5</f>
        <v>45.09</v>
      </c>
      <c r="F5" s="23">
        <f>E5*D5</f>
        <v>8026.02</v>
      </c>
      <c r="G5" s="23">
        <f>F5*12</f>
        <v>96312.24</v>
      </c>
    </row>
    <row r="6" spans="1:7" s="24" customFormat="1" ht="57.75" customHeight="1" x14ac:dyDescent="0.25">
      <c r="A6" s="20">
        <v>2</v>
      </c>
      <c r="B6" s="21" t="str">
        <f>'APÊNDICE II-MEMÓRIA DE CÁLCULO'!B7</f>
        <v>Serviço de instalação do módulo embarcado em veículos para gerenciamento e monitoramento;</v>
      </c>
      <c r="C6" s="20" t="str">
        <f>'APÊNDICE II-MEMÓRIA DE CÁLCULO'!C7</f>
        <v>SERVIÇO</v>
      </c>
      <c r="D6" s="36">
        <f>'APÊNDICE II-MEMÓRIA DE CÁLCULO'!U7</f>
        <v>178</v>
      </c>
      <c r="E6" s="22">
        <f>'APÊNDICE III - MAPA DE PREÇOS'!G6</f>
        <v>21.21</v>
      </c>
      <c r="F6" s="23" t="s">
        <v>33</v>
      </c>
      <c r="G6" s="23">
        <f>E6*D6</f>
        <v>3775.38</v>
      </c>
    </row>
    <row r="7" spans="1:7" s="24" customFormat="1" ht="63.75" customHeight="1" x14ac:dyDescent="0.25">
      <c r="A7" s="20">
        <v>3</v>
      </c>
      <c r="B7" s="21" t="str">
        <f>'APÊNDICE II-MEMÓRIA DE CÁLCULO'!B8</f>
        <v>Serviço de transferencia do módulo embarcado em veículos para gerenciamento e monitoramento;</v>
      </c>
      <c r="C7" s="20" t="str">
        <f>'APÊNDICE II-MEMÓRIA DE CÁLCULO'!C8</f>
        <v>SERVIÇO</v>
      </c>
      <c r="D7" s="36">
        <f>'APÊNDICE II-MEMÓRIA DE CÁLCULO'!U8</f>
        <v>55</v>
      </c>
      <c r="E7" s="22">
        <f>'APÊNDICE III - MAPA DE PREÇOS'!G7</f>
        <v>20.94</v>
      </c>
      <c r="F7" s="23" t="s">
        <v>33</v>
      </c>
      <c r="G7" s="23">
        <f>E7*D7</f>
        <v>1151.7</v>
      </c>
    </row>
    <row r="8" spans="1:7" s="24" customFormat="1" ht="26.25" customHeight="1" x14ac:dyDescent="0.25">
      <c r="A8" s="83" t="s">
        <v>52</v>
      </c>
      <c r="B8" s="84"/>
      <c r="C8" s="84"/>
      <c r="D8" s="84"/>
      <c r="E8" s="85"/>
      <c r="F8" s="23">
        <f>SUM(F5:F7)</f>
        <v>8026.02</v>
      </c>
      <c r="G8" s="23" t="s">
        <v>33</v>
      </c>
    </row>
    <row r="9" spans="1:7" ht="33" customHeight="1" x14ac:dyDescent="0.25">
      <c r="A9" s="86" t="s">
        <v>53</v>
      </c>
      <c r="B9" s="87"/>
      <c r="C9" s="87"/>
      <c r="D9" s="87"/>
      <c r="E9" s="87"/>
      <c r="F9" s="88"/>
      <c r="G9" s="34">
        <f>SUM(G5:G7)</f>
        <v>101239.32</v>
      </c>
    </row>
    <row r="12" spans="1:7" ht="86.25" customHeight="1" x14ac:dyDescent="0.25"/>
    <row r="15" spans="1:7" ht="35.25" customHeight="1" x14ac:dyDescent="0.25"/>
    <row r="16" spans="1:7" ht="33.75" customHeight="1" x14ac:dyDescent="0.25"/>
    <row r="17" ht="39.75" customHeight="1" x14ac:dyDescent="0.25"/>
    <row r="18" ht="35.25" customHeight="1" x14ac:dyDescent="0.25"/>
    <row r="26" ht="54" customHeight="1" x14ac:dyDescent="0.25"/>
    <row r="29" ht="53.25" customHeight="1" x14ac:dyDescent="0.25"/>
    <row r="33" ht="35.25" customHeight="1" x14ac:dyDescent="0.25"/>
    <row r="38" ht="36" customHeight="1" x14ac:dyDescent="0.25"/>
    <row r="39" ht="36.75" customHeight="1" x14ac:dyDescent="0.25"/>
    <row r="44" ht="36.75" customHeight="1" x14ac:dyDescent="0.25"/>
    <row r="48" ht="39" customHeight="1" x14ac:dyDescent="0.25"/>
    <row r="49" ht="39" customHeight="1" x14ac:dyDescent="0.25"/>
    <row r="56" ht="56.25" customHeight="1" x14ac:dyDescent="0.25"/>
    <row r="72" ht="183" customHeight="1" x14ac:dyDescent="0.25"/>
    <row r="88" ht="16.5" customHeight="1" x14ac:dyDescent="0.25"/>
    <row r="101" ht="16.5" customHeight="1" x14ac:dyDescent="0.25"/>
  </sheetData>
  <mergeCells count="5">
    <mergeCell ref="A1:F1"/>
    <mergeCell ref="A2:F2"/>
    <mergeCell ref="A3:G3"/>
    <mergeCell ref="A8:E8"/>
    <mergeCell ref="A9:F9"/>
  </mergeCells>
  <pageMargins left="0.25" right="0.25" top="0.75" bottom="0.75" header="0.3" footer="0.3"/>
  <pageSetup paperSize="9" scale="98" fitToHeight="0" orientation="landscape" r:id="rId1"/>
  <drawing r:id="rId2"/>
  <legacyDrawing r:id="rId3"/>
  <oleObjects>
    <mc:AlternateContent xmlns:mc="http://schemas.openxmlformats.org/markup-compatibility/2006">
      <mc:Choice Requires="x14">
        <oleObject progId="CorelDraw.Graphic.17" shapeId="7173" r:id="rId4">
          <objectPr defaultSize="0" autoPict="0" r:id="rId5">
            <anchor moveWithCells="1" sizeWithCells="1">
              <from>
                <xdr:col>1</xdr:col>
                <xdr:colOff>1285875</xdr:colOff>
                <xdr:row>0</xdr:row>
                <xdr:rowOff>0</xdr:rowOff>
              </from>
              <to>
                <xdr:col>2</xdr:col>
                <xdr:colOff>142875</xdr:colOff>
                <xdr:row>1</xdr:row>
                <xdr:rowOff>0</xdr:rowOff>
              </to>
            </anchor>
          </objectPr>
        </oleObject>
      </mc:Choice>
      <mc:Fallback>
        <oleObject progId="CorelDraw.Graphic.17" shapeId="717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58"/>
  <sheetViews>
    <sheetView topLeftCell="E4" zoomScale="112" zoomScaleNormal="112" zoomScaleSheetLayoutView="134" workbookViewId="0">
      <selection activeCell="M12" sqref="M12"/>
    </sheetView>
  </sheetViews>
  <sheetFormatPr defaultColWidth="8.85546875" defaultRowHeight="13.5" x14ac:dyDescent="0.25"/>
  <cols>
    <col min="1" max="1" width="7.7109375" style="48" customWidth="1"/>
    <col min="2" max="2" width="68.140625" style="64" customWidth="1"/>
    <col min="3" max="3" width="14.5703125" style="48" customWidth="1"/>
    <col min="4" max="4" width="13.5703125" style="48" customWidth="1"/>
    <col min="5" max="18" width="12.5703125" style="48" customWidth="1"/>
    <col min="19" max="19" width="13" style="48" customWidth="1"/>
    <col min="20" max="20" width="12.28515625" style="48" customWidth="1"/>
    <col min="21" max="21" width="11.85546875" style="49" customWidth="1"/>
    <col min="22" max="16384" width="8.85546875" style="48"/>
  </cols>
  <sheetData>
    <row r="1" spans="1:21" ht="69.599999999999994" customHeight="1" x14ac:dyDescent="0.25">
      <c r="A1" s="89"/>
      <c r="B1" s="89"/>
    </row>
    <row r="2" spans="1:21" ht="68.25" customHeight="1" x14ac:dyDescent="0.25">
      <c r="A2" s="97" t="s">
        <v>6</v>
      </c>
      <c r="B2" s="97"/>
      <c r="C2" s="97"/>
      <c r="D2" s="97"/>
      <c r="E2" s="97"/>
      <c r="F2" s="97"/>
      <c r="G2" s="97"/>
      <c r="H2" s="97"/>
      <c r="I2" s="97"/>
      <c r="J2" s="97"/>
      <c r="K2" s="97"/>
      <c r="L2" s="97"/>
      <c r="M2" s="97"/>
      <c r="N2" s="97"/>
      <c r="O2" s="97"/>
      <c r="P2" s="97"/>
      <c r="Q2" s="97"/>
      <c r="R2" s="97"/>
      <c r="S2" s="97"/>
      <c r="T2" s="97"/>
      <c r="U2" s="97"/>
    </row>
    <row r="3" spans="1:21" ht="16.5" customHeight="1" x14ac:dyDescent="0.25">
      <c r="A3" s="96" t="s">
        <v>31</v>
      </c>
      <c r="B3" s="96"/>
      <c r="C3" s="96"/>
      <c r="D3" s="96"/>
      <c r="E3" s="96"/>
      <c r="F3" s="96"/>
      <c r="G3" s="96"/>
      <c r="H3" s="96"/>
      <c r="I3" s="96"/>
      <c r="J3" s="96"/>
      <c r="K3" s="96"/>
      <c r="L3" s="96"/>
      <c r="M3" s="96"/>
      <c r="N3" s="96"/>
      <c r="O3" s="96"/>
      <c r="P3" s="96"/>
      <c r="Q3" s="96"/>
      <c r="R3" s="96"/>
      <c r="S3" s="96"/>
      <c r="T3" s="96"/>
      <c r="U3" s="96"/>
    </row>
    <row r="4" spans="1:21" ht="30.6" customHeight="1" x14ac:dyDescent="0.25">
      <c r="A4" s="90" t="s">
        <v>0</v>
      </c>
      <c r="B4" s="90" t="s">
        <v>1</v>
      </c>
      <c r="C4" s="90" t="s">
        <v>5</v>
      </c>
      <c r="D4" s="101" t="s">
        <v>22</v>
      </c>
      <c r="E4" s="98" t="s">
        <v>36</v>
      </c>
      <c r="F4" s="99"/>
      <c r="G4" s="99"/>
      <c r="H4" s="99"/>
      <c r="I4" s="99"/>
      <c r="J4" s="99"/>
      <c r="K4" s="99"/>
      <c r="L4" s="99"/>
      <c r="M4" s="99"/>
      <c r="N4" s="99"/>
      <c r="O4" s="99"/>
      <c r="P4" s="99"/>
      <c r="Q4" s="99"/>
      <c r="R4" s="100"/>
      <c r="S4" s="95" t="s">
        <v>23</v>
      </c>
      <c r="T4" s="95"/>
      <c r="U4" s="95" t="s">
        <v>26</v>
      </c>
    </row>
    <row r="5" spans="1:21" ht="40.5" x14ac:dyDescent="0.25">
      <c r="A5" s="90"/>
      <c r="B5" s="90"/>
      <c r="C5" s="90"/>
      <c r="D5" s="102"/>
      <c r="E5" s="50" t="s">
        <v>37</v>
      </c>
      <c r="F5" s="50" t="s">
        <v>38</v>
      </c>
      <c r="G5" s="50" t="s">
        <v>39</v>
      </c>
      <c r="H5" s="50" t="s">
        <v>40</v>
      </c>
      <c r="I5" s="50" t="s">
        <v>41</v>
      </c>
      <c r="J5" s="50" t="s">
        <v>42</v>
      </c>
      <c r="K5" s="50" t="s">
        <v>43</v>
      </c>
      <c r="L5" s="50" t="s">
        <v>44</v>
      </c>
      <c r="M5" s="50" t="s">
        <v>45</v>
      </c>
      <c r="N5" s="50" t="s">
        <v>46</v>
      </c>
      <c r="O5" s="50" t="s">
        <v>47</v>
      </c>
      <c r="P5" s="50" t="s">
        <v>48</v>
      </c>
      <c r="Q5" s="50" t="s">
        <v>49</v>
      </c>
      <c r="R5" s="51" t="s">
        <v>11</v>
      </c>
      <c r="S5" s="51" t="s">
        <v>24</v>
      </c>
      <c r="T5" s="51" t="s">
        <v>25</v>
      </c>
      <c r="U5" s="95"/>
    </row>
    <row r="6" spans="1:21" ht="409.5" x14ac:dyDescent="0.25">
      <c r="A6" s="52">
        <v>1</v>
      </c>
      <c r="B6" s="53" t="s">
        <v>51</v>
      </c>
      <c r="C6" s="54" t="s">
        <v>34</v>
      </c>
      <c r="D6" s="55">
        <v>143</v>
      </c>
      <c r="E6" s="56">
        <v>39</v>
      </c>
      <c r="F6" s="56">
        <v>13</v>
      </c>
      <c r="G6" s="56">
        <v>39</v>
      </c>
      <c r="H6" s="56">
        <v>7</v>
      </c>
      <c r="I6" s="56">
        <v>1</v>
      </c>
      <c r="J6" s="56">
        <v>1</v>
      </c>
      <c r="K6" s="56">
        <v>39</v>
      </c>
      <c r="L6" s="56">
        <v>3</v>
      </c>
      <c r="M6" s="56">
        <v>13</v>
      </c>
      <c r="N6" s="56">
        <v>1</v>
      </c>
      <c r="O6" s="56">
        <v>3</v>
      </c>
      <c r="P6" s="56">
        <v>1</v>
      </c>
      <c r="Q6" s="56">
        <v>2</v>
      </c>
      <c r="R6" s="56">
        <f>SUM(E6:Q6)</f>
        <v>162</v>
      </c>
      <c r="S6" s="57">
        <f t="shared" ref="S6:S8" si="0">1+T6</f>
        <v>1.1000000000000001</v>
      </c>
      <c r="T6" s="58">
        <v>0.1</v>
      </c>
      <c r="U6" s="59">
        <f t="shared" ref="U6:U8" si="1">ROUND(R6*S6,)</f>
        <v>178</v>
      </c>
    </row>
    <row r="7" spans="1:21" ht="97.5" customHeight="1" x14ac:dyDescent="0.25">
      <c r="A7" s="52">
        <v>2</v>
      </c>
      <c r="B7" s="60" t="s">
        <v>30</v>
      </c>
      <c r="C7" s="61" t="s">
        <v>35</v>
      </c>
      <c r="D7" s="62">
        <v>143</v>
      </c>
      <c r="E7" s="56">
        <v>39</v>
      </c>
      <c r="F7" s="56">
        <v>13</v>
      </c>
      <c r="G7" s="56">
        <v>39</v>
      </c>
      <c r="H7" s="56">
        <v>7</v>
      </c>
      <c r="I7" s="56">
        <v>1</v>
      </c>
      <c r="J7" s="56">
        <v>1</v>
      </c>
      <c r="K7" s="56">
        <v>39</v>
      </c>
      <c r="L7" s="56">
        <v>3</v>
      </c>
      <c r="M7" s="56">
        <v>13</v>
      </c>
      <c r="N7" s="56">
        <v>1</v>
      </c>
      <c r="O7" s="56">
        <v>3</v>
      </c>
      <c r="P7" s="56">
        <v>1</v>
      </c>
      <c r="Q7" s="56">
        <v>2</v>
      </c>
      <c r="R7" s="56">
        <f>SUM(E7:Q7)</f>
        <v>162</v>
      </c>
      <c r="S7" s="57">
        <f t="shared" si="0"/>
        <v>1.1000000000000001</v>
      </c>
      <c r="T7" s="58">
        <v>0.1</v>
      </c>
      <c r="U7" s="59">
        <f t="shared" si="1"/>
        <v>178</v>
      </c>
    </row>
    <row r="8" spans="1:21" ht="97.5" customHeight="1" x14ac:dyDescent="0.25">
      <c r="A8" s="52">
        <v>3</v>
      </c>
      <c r="B8" s="60" t="s">
        <v>32</v>
      </c>
      <c r="C8" s="61" t="s">
        <v>35</v>
      </c>
      <c r="D8" s="62">
        <v>50</v>
      </c>
      <c r="E8" s="56" t="s">
        <v>33</v>
      </c>
      <c r="F8" s="56" t="s">
        <v>33</v>
      </c>
      <c r="G8" s="56" t="s">
        <v>33</v>
      </c>
      <c r="H8" s="56" t="s">
        <v>33</v>
      </c>
      <c r="I8" s="56" t="s">
        <v>33</v>
      </c>
      <c r="J8" s="56" t="s">
        <v>33</v>
      </c>
      <c r="K8" s="56" t="s">
        <v>33</v>
      </c>
      <c r="L8" s="56" t="s">
        <v>33</v>
      </c>
      <c r="M8" s="56" t="s">
        <v>33</v>
      </c>
      <c r="N8" s="56" t="s">
        <v>33</v>
      </c>
      <c r="O8" s="56" t="s">
        <v>33</v>
      </c>
      <c r="P8" s="56" t="s">
        <v>33</v>
      </c>
      <c r="Q8" s="56"/>
      <c r="R8" s="56">
        <v>50</v>
      </c>
      <c r="S8" s="57">
        <f t="shared" si="0"/>
        <v>1.1000000000000001</v>
      </c>
      <c r="T8" s="58">
        <v>0.1</v>
      </c>
      <c r="U8" s="59">
        <f t="shared" si="1"/>
        <v>55</v>
      </c>
    </row>
    <row r="9" spans="1:21" x14ac:dyDescent="0.25">
      <c r="A9" s="63"/>
      <c r="S9" s="65"/>
      <c r="T9" s="66"/>
      <c r="U9" s="67"/>
    </row>
    <row r="10" spans="1:21" x14ac:dyDescent="0.25">
      <c r="A10" s="92" t="s">
        <v>7</v>
      </c>
      <c r="B10" s="92"/>
      <c r="C10" s="92"/>
      <c r="D10" s="92"/>
      <c r="E10" s="68"/>
      <c r="F10" s="68"/>
      <c r="G10" s="68"/>
      <c r="H10" s="68"/>
      <c r="I10" s="68"/>
      <c r="J10" s="68"/>
      <c r="K10" s="68"/>
      <c r="L10" s="68"/>
      <c r="M10" s="68"/>
      <c r="N10" s="68"/>
      <c r="O10" s="68"/>
      <c r="P10" s="68"/>
      <c r="Q10" s="68"/>
      <c r="R10" s="68"/>
      <c r="S10" s="65"/>
      <c r="T10" s="66"/>
      <c r="U10" s="67"/>
    </row>
    <row r="11" spans="1:21" ht="10.5" customHeight="1" x14ac:dyDescent="0.25">
      <c r="A11" s="63"/>
      <c r="S11" s="65"/>
      <c r="T11" s="66"/>
      <c r="U11" s="67"/>
    </row>
    <row r="12" spans="1:21" ht="33.75" customHeight="1" x14ac:dyDescent="0.25">
      <c r="A12" s="93" t="s">
        <v>55</v>
      </c>
      <c r="B12" s="93"/>
      <c r="C12" s="94" t="s">
        <v>54</v>
      </c>
      <c r="D12" s="94"/>
      <c r="E12" s="94"/>
      <c r="F12" s="94"/>
      <c r="G12" s="94"/>
      <c r="H12" s="94"/>
      <c r="I12" s="94"/>
      <c r="J12" s="94"/>
      <c r="K12" s="94"/>
      <c r="L12" s="70"/>
      <c r="M12" s="70"/>
      <c r="N12" s="70"/>
      <c r="O12" s="70"/>
      <c r="P12" s="70"/>
      <c r="Q12" s="70"/>
      <c r="R12" s="70"/>
      <c r="S12" s="65"/>
      <c r="T12" s="66"/>
      <c r="U12" s="67"/>
    </row>
    <row r="13" spans="1:21" ht="33.75" customHeight="1" x14ac:dyDescent="0.25">
      <c r="A13" s="71"/>
      <c r="B13" s="71"/>
      <c r="C13" s="69"/>
      <c r="D13" s="69"/>
      <c r="E13" s="69"/>
      <c r="F13" s="69"/>
      <c r="G13" s="69"/>
      <c r="H13" s="69"/>
      <c r="I13" s="69"/>
      <c r="J13" s="69"/>
      <c r="K13" s="69"/>
      <c r="L13" s="70"/>
      <c r="M13" s="70"/>
      <c r="N13" s="70"/>
      <c r="O13" s="70"/>
      <c r="P13" s="70"/>
      <c r="Q13" s="70"/>
      <c r="R13" s="70"/>
      <c r="S13" s="65"/>
      <c r="T13" s="66"/>
      <c r="U13" s="67"/>
    </row>
    <row r="14" spans="1:21" x14ac:dyDescent="0.25">
      <c r="A14" s="91" t="s">
        <v>8</v>
      </c>
      <c r="B14" s="91"/>
      <c r="C14" s="91"/>
      <c r="D14" s="91"/>
      <c r="E14" s="72"/>
      <c r="F14" s="72"/>
      <c r="G14" s="72"/>
      <c r="H14" s="72"/>
      <c r="I14" s="72"/>
      <c r="J14" s="72"/>
      <c r="K14" s="72"/>
      <c r="L14" s="72"/>
      <c r="M14" s="72"/>
      <c r="N14" s="72"/>
      <c r="O14" s="72"/>
      <c r="P14" s="72"/>
      <c r="Q14" s="72"/>
      <c r="R14" s="72"/>
      <c r="S14" s="65"/>
      <c r="T14" s="66"/>
      <c r="U14" s="67"/>
    </row>
    <row r="15" spans="1:21" x14ac:dyDescent="0.25">
      <c r="A15" s="91" t="s">
        <v>9</v>
      </c>
      <c r="B15" s="91"/>
      <c r="C15" s="91"/>
      <c r="D15" s="91"/>
      <c r="E15" s="72"/>
      <c r="F15" s="72"/>
      <c r="G15" s="72"/>
      <c r="H15" s="72"/>
      <c r="I15" s="72"/>
      <c r="J15" s="72"/>
      <c r="K15" s="72"/>
      <c r="L15" s="72"/>
      <c r="M15" s="72"/>
      <c r="N15" s="72"/>
      <c r="O15" s="72"/>
      <c r="P15" s="72"/>
      <c r="Q15" s="72"/>
      <c r="R15" s="72"/>
      <c r="S15" s="65"/>
      <c r="T15" s="66"/>
      <c r="U15" s="67"/>
    </row>
    <row r="16" spans="1:21" x14ac:dyDescent="0.25">
      <c r="A16" s="91" t="s">
        <v>10</v>
      </c>
      <c r="B16" s="91"/>
      <c r="C16" s="91"/>
      <c r="D16" s="91"/>
      <c r="E16" s="72"/>
      <c r="F16" s="72"/>
      <c r="G16" s="72"/>
      <c r="H16" s="72"/>
      <c r="I16" s="72"/>
      <c r="J16" s="72"/>
      <c r="K16" s="72"/>
      <c r="L16" s="72"/>
      <c r="M16" s="72"/>
      <c r="N16" s="72"/>
      <c r="O16" s="72"/>
      <c r="P16" s="72"/>
      <c r="Q16" s="72"/>
      <c r="R16" s="72"/>
      <c r="S16" s="65"/>
      <c r="T16" s="66"/>
      <c r="U16" s="67"/>
    </row>
    <row r="17" spans="1:21" x14ac:dyDescent="0.25">
      <c r="A17" s="73"/>
      <c r="B17" s="74"/>
      <c r="C17" s="75"/>
      <c r="D17" s="75"/>
      <c r="E17" s="75"/>
      <c r="F17" s="75"/>
      <c r="G17" s="75"/>
      <c r="H17" s="75"/>
      <c r="I17" s="75"/>
      <c r="J17" s="75"/>
      <c r="K17" s="75"/>
      <c r="L17" s="75"/>
      <c r="M17" s="75"/>
      <c r="N17" s="75"/>
      <c r="O17" s="75"/>
      <c r="P17" s="75"/>
      <c r="Q17" s="75"/>
      <c r="R17" s="75"/>
      <c r="S17" s="65"/>
      <c r="T17" s="66"/>
      <c r="U17" s="67"/>
    </row>
    <row r="18" spans="1:21" x14ac:dyDescent="0.25">
      <c r="A18" s="73"/>
      <c r="B18" s="74"/>
      <c r="C18" s="75"/>
      <c r="D18" s="75"/>
      <c r="E18" s="75"/>
      <c r="F18" s="75"/>
      <c r="G18" s="75"/>
      <c r="H18" s="75"/>
      <c r="I18" s="75"/>
      <c r="J18" s="75"/>
      <c r="K18" s="75"/>
      <c r="L18" s="75"/>
      <c r="M18" s="75"/>
      <c r="N18" s="75"/>
      <c r="O18" s="75"/>
      <c r="P18" s="75"/>
      <c r="Q18" s="75"/>
      <c r="R18" s="75"/>
      <c r="S18" s="65"/>
      <c r="T18" s="66"/>
      <c r="U18" s="67"/>
    </row>
    <row r="19" spans="1:21" x14ac:dyDescent="0.25">
      <c r="A19" s="73"/>
      <c r="B19" s="74"/>
      <c r="C19" s="75"/>
      <c r="D19" s="75"/>
      <c r="E19" s="75"/>
      <c r="F19" s="75"/>
      <c r="G19" s="75"/>
      <c r="H19" s="75"/>
      <c r="I19" s="75"/>
      <c r="J19" s="75"/>
      <c r="K19" s="75"/>
      <c r="L19" s="75"/>
      <c r="M19" s="75"/>
      <c r="N19" s="75"/>
      <c r="O19" s="75"/>
      <c r="P19" s="75"/>
      <c r="Q19" s="75"/>
      <c r="R19" s="75"/>
      <c r="S19" s="65"/>
      <c r="T19" s="66"/>
      <c r="U19" s="67"/>
    </row>
    <row r="20" spans="1:21" x14ac:dyDescent="0.25">
      <c r="A20" s="76"/>
      <c r="S20" s="65"/>
      <c r="T20" s="66"/>
      <c r="U20" s="67"/>
    </row>
    <row r="21" spans="1:21" ht="34.5" customHeight="1" x14ac:dyDescent="0.25">
      <c r="S21" s="65"/>
      <c r="T21" s="66"/>
      <c r="U21" s="67"/>
    </row>
    <row r="22" spans="1:21" ht="27.75" customHeight="1" x14ac:dyDescent="0.25">
      <c r="S22" s="65"/>
      <c r="T22" s="66"/>
      <c r="U22" s="67"/>
    </row>
    <row r="23" spans="1:21" ht="57.75" customHeight="1" x14ac:dyDescent="0.25">
      <c r="S23" s="65"/>
      <c r="T23" s="66"/>
      <c r="U23" s="67"/>
    </row>
    <row r="24" spans="1:21" x14ac:dyDescent="0.25">
      <c r="S24" s="65"/>
      <c r="T24" s="66"/>
      <c r="U24" s="67"/>
    </row>
    <row r="25" spans="1:21" x14ac:dyDescent="0.25">
      <c r="S25" s="65"/>
      <c r="T25" s="66"/>
      <c r="U25" s="67"/>
    </row>
    <row r="26" spans="1:21" x14ac:dyDescent="0.25">
      <c r="S26" s="65"/>
      <c r="T26" s="66"/>
      <c r="U26" s="67"/>
    </row>
    <row r="27" spans="1:21" x14ac:dyDescent="0.25">
      <c r="S27" s="65"/>
      <c r="T27" s="66"/>
      <c r="U27" s="67"/>
    </row>
    <row r="28" spans="1:21" x14ac:dyDescent="0.25">
      <c r="S28" s="65"/>
      <c r="T28" s="66"/>
      <c r="U28" s="67"/>
    </row>
    <row r="29" spans="1:21" x14ac:dyDescent="0.25">
      <c r="S29" s="65"/>
      <c r="T29" s="66"/>
      <c r="U29" s="67"/>
    </row>
    <row r="30" spans="1:21" x14ac:dyDescent="0.25">
      <c r="S30" s="65"/>
      <c r="T30" s="66"/>
      <c r="U30" s="67"/>
    </row>
    <row r="31" spans="1:21" x14ac:dyDescent="0.25">
      <c r="S31" s="65"/>
      <c r="T31" s="66"/>
      <c r="U31" s="67"/>
    </row>
    <row r="32" spans="1:21" x14ac:dyDescent="0.25">
      <c r="S32" s="65"/>
      <c r="T32" s="66"/>
      <c r="U32" s="67"/>
    </row>
    <row r="33" spans="19:21" x14ac:dyDescent="0.25">
      <c r="S33" s="65"/>
      <c r="T33" s="66"/>
      <c r="U33" s="67"/>
    </row>
    <row r="34" spans="19:21" ht="39.75" customHeight="1" x14ac:dyDescent="0.25">
      <c r="S34" s="65"/>
      <c r="T34" s="66"/>
      <c r="U34" s="67"/>
    </row>
    <row r="35" spans="19:21" x14ac:dyDescent="0.25">
      <c r="S35" s="65"/>
      <c r="T35" s="66"/>
      <c r="U35" s="67"/>
    </row>
    <row r="36" spans="19:21" ht="183" customHeight="1" x14ac:dyDescent="0.25">
      <c r="S36" s="65"/>
      <c r="T36" s="66"/>
      <c r="U36" s="67"/>
    </row>
    <row r="37" spans="19:21" ht="156.75" customHeight="1" x14ac:dyDescent="0.25">
      <c r="S37" s="65"/>
      <c r="T37" s="66"/>
      <c r="U37" s="67"/>
    </row>
    <row r="38" spans="19:21" ht="59.25" customHeight="1" x14ac:dyDescent="0.25">
      <c r="S38" s="65"/>
      <c r="T38" s="66"/>
      <c r="U38" s="67"/>
    </row>
    <row r="39" spans="19:21" x14ac:dyDescent="0.25">
      <c r="S39" s="65"/>
      <c r="T39" s="66"/>
      <c r="U39" s="67"/>
    </row>
    <row r="40" spans="19:21" x14ac:dyDescent="0.25">
      <c r="S40" s="65"/>
      <c r="T40" s="66"/>
      <c r="U40" s="67"/>
    </row>
    <row r="41" spans="19:21" ht="59.25" customHeight="1" x14ac:dyDescent="0.25">
      <c r="S41" s="65"/>
      <c r="T41" s="66"/>
      <c r="U41" s="67"/>
    </row>
    <row r="42" spans="19:21" ht="57" customHeight="1" x14ac:dyDescent="0.25">
      <c r="S42" s="65"/>
      <c r="T42" s="66"/>
      <c r="U42" s="67"/>
    </row>
    <row r="43" spans="19:21" x14ac:dyDescent="0.25">
      <c r="S43" s="65"/>
      <c r="T43" s="66"/>
      <c r="U43" s="67"/>
    </row>
    <row r="44" spans="19:21" x14ac:dyDescent="0.25">
      <c r="S44" s="65"/>
      <c r="T44" s="66"/>
      <c r="U44" s="67"/>
    </row>
    <row r="45" spans="19:21" x14ac:dyDescent="0.25">
      <c r="S45" s="65"/>
      <c r="T45" s="66"/>
      <c r="U45" s="67"/>
    </row>
    <row r="46" spans="19:21" ht="49.5" customHeight="1" x14ac:dyDescent="0.25">
      <c r="S46" s="65"/>
      <c r="T46" s="66"/>
      <c r="U46" s="67"/>
    </row>
    <row r="47" spans="19:21" x14ac:dyDescent="0.25">
      <c r="S47" s="65"/>
      <c r="T47" s="66"/>
      <c r="U47" s="67"/>
    </row>
    <row r="48" spans="19:21" x14ac:dyDescent="0.25">
      <c r="S48" s="65"/>
      <c r="T48" s="66"/>
      <c r="U48" s="67"/>
    </row>
    <row r="49" spans="19:21" x14ac:dyDescent="0.25">
      <c r="S49" s="65"/>
      <c r="T49" s="66"/>
      <c r="U49" s="67"/>
    </row>
    <row r="50" spans="19:21" x14ac:dyDescent="0.25">
      <c r="S50" s="65"/>
      <c r="T50" s="66"/>
      <c r="U50" s="67"/>
    </row>
    <row r="51" spans="19:21" x14ac:dyDescent="0.25">
      <c r="S51" s="65"/>
      <c r="T51" s="66"/>
      <c r="U51" s="67"/>
    </row>
    <row r="52" spans="19:21" x14ac:dyDescent="0.25">
      <c r="S52" s="65"/>
      <c r="T52" s="66"/>
      <c r="U52" s="67"/>
    </row>
    <row r="53" spans="19:21" x14ac:dyDescent="0.25">
      <c r="S53" s="65"/>
      <c r="T53" s="66"/>
      <c r="U53" s="67"/>
    </row>
    <row r="54" spans="19:21" x14ac:dyDescent="0.25">
      <c r="S54" s="65"/>
      <c r="T54" s="66"/>
      <c r="U54" s="67"/>
    </row>
    <row r="55" spans="19:21" x14ac:dyDescent="0.25">
      <c r="S55" s="65"/>
      <c r="T55" s="66"/>
      <c r="U55" s="67"/>
    </row>
    <row r="56" spans="19:21" x14ac:dyDescent="0.25">
      <c r="S56" s="65"/>
      <c r="T56" s="66"/>
      <c r="U56" s="67"/>
    </row>
    <row r="57" spans="19:21" x14ac:dyDescent="0.25">
      <c r="S57" s="65"/>
      <c r="T57" s="66"/>
      <c r="U57" s="67"/>
    </row>
    <row r="58" spans="19:21" x14ac:dyDescent="0.25">
      <c r="S58" s="65"/>
      <c r="T58" s="66"/>
      <c r="U58" s="67"/>
    </row>
    <row r="59" spans="19:21" x14ac:dyDescent="0.25">
      <c r="S59" s="65"/>
      <c r="T59" s="66"/>
      <c r="U59" s="67"/>
    </row>
    <row r="60" spans="19:21" x14ac:dyDescent="0.25">
      <c r="S60" s="65"/>
      <c r="T60" s="66"/>
      <c r="U60" s="67"/>
    </row>
    <row r="61" spans="19:21" x14ac:dyDescent="0.25">
      <c r="S61" s="65"/>
      <c r="T61" s="66"/>
      <c r="U61" s="67"/>
    </row>
    <row r="62" spans="19:21" ht="77.25" customHeight="1" x14ac:dyDescent="0.25">
      <c r="S62" s="65"/>
      <c r="T62" s="66"/>
      <c r="U62" s="67"/>
    </row>
    <row r="63" spans="19:21" x14ac:dyDescent="0.25">
      <c r="S63" s="65"/>
      <c r="T63" s="66"/>
      <c r="U63" s="67"/>
    </row>
    <row r="64" spans="19:21" x14ac:dyDescent="0.25">
      <c r="S64" s="65"/>
      <c r="T64" s="66"/>
      <c r="U64" s="67"/>
    </row>
    <row r="65" spans="19:21" x14ac:dyDescent="0.25">
      <c r="S65" s="65"/>
      <c r="T65" s="66"/>
      <c r="U65" s="67"/>
    </row>
    <row r="66" spans="19:21" x14ac:dyDescent="0.25">
      <c r="S66" s="65"/>
      <c r="T66" s="66"/>
      <c r="U66" s="67"/>
    </row>
    <row r="67" spans="19:21" x14ac:dyDescent="0.25">
      <c r="S67" s="65"/>
      <c r="T67" s="66"/>
      <c r="U67" s="67"/>
    </row>
    <row r="68" spans="19:21" ht="77.25" customHeight="1" x14ac:dyDescent="0.25">
      <c r="S68" s="65"/>
      <c r="T68" s="66"/>
      <c r="U68" s="67"/>
    </row>
    <row r="69" spans="19:21" x14ac:dyDescent="0.25">
      <c r="S69" s="65"/>
      <c r="T69" s="66"/>
      <c r="U69" s="67"/>
    </row>
    <row r="70" spans="19:21" x14ac:dyDescent="0.25">
      <c r="S70" s="65"/>
      <c r="T70" s="66"/>
      <c r="U70" s="67"/>
    </row>
    <row r="71" spans="19:21" x14ac:dyDescent="0.25">
      <c r="S71" s="65"/>
      <c r="T71" s="66"/>
      <c r="U71" s="67"/>
    </row>
    <row r="72" spans="19:21" x14ac:dyDescent="0.25">
      <c r="S72" s="65"/>
      <c r="T72" s="66"/>
      <c r="U72" s="67"/>
    </row>
    <row r="73" spans="19:21" x14ac:dyDescent="0.25">
      <c r="S73" s="65"/>
      <c r="T73" s="66"/>
      <c r="U73" s="67"/>
    </row>
    <row r="74" spans="19:21" x14ac:dyDescent="0.25">
      <c r="S74" s="65"/>
      <c r="T74" s="66"/>
    </row>
    <row r="75" spans="19:21" x14ac:dyDescent="0.25">
      <c r="S75" s="65"/>
      <c r="T75" s="66"/>
      <c r="U75" s="67"/>
    </row>
    <row r="76" spans="19:21" x14ac:dyDescent="0.25">
      <c r="S76" s="65"/>
      <c r="T76" s="66"/>
      <c r="U76" s="67"/>
    </row>
    <row r="81" ht="77.25" customHeight="1" x14ac:dyDescent="0.25"/>
    <row r="95" ht="51.75" customHeight="1" x14ac:dyDescent="0.25"/>
    <row r="96" ht="77.25" customHeight="1" x14ac:dyDescent="0.25"/>
    <row r="106" ht="29.25" customHeight="1" x14ac:dyDescent="0.25"/>
    <row r="108" ht="30.75" customHeight="1" x14ac:dyDescent="0.25"/>
    <row r="109" ht="33" customHeight="1" x14ac:dyDescent="0.25"/>
    <row r="110" ht="77.25" customHeight="1" x14ac:dyDescent="0.25"/>
    <row r="111" ht="77.25" customHeight="1" x14ac:dyDescent="0.25"/>
    <row r="112" ht="77.25" customHeight="1" x14ac:dyDescent="0.25"/>
    <row r="113" ht="77.25" customHeight="1" x14ac:dyDescent="0.25"/>
    <row r="114" ht="77.25" customHeight="1" x14ac:dyDescent="0.25"/>
    <row r="115" ht="77.25" customHeight="1" x14ac:dyDescent="0.25"/>
    <row r="116" ht="77.25" customHeight="1" x14ac:dyDescent="0.25"/>
    <row r="117" ht="77.25" customHeight="1" x14ac:dyDescent="0.25"/>
    <row r="118" ht="77.25" customHeight="1" x14ac:dyDescent="0.25"/>
    <row r="119" ht="77.25" customHeight="1" x14ac:dyDescent="0.25"/>
    <row r="120" ht="77.25" customHeight="1" x14ac:dyDescent="0.25"/>
    <row r="121" ht="77.25" customHeight="1" x14ac:dyDescent="0.25"/>
    <row r="122" ht="77.25" customHeight="1" x14ac:dyDescent="0.25"/>
    <row r="123" ht="77.25" customHeight="1" x14ac:dyDescent="0.25"/>
    <row r="124" ht="77.25" customHeight="1" x14ac:dyDescent="0.25"/>
    <row r="125" ht="77.25" customHeight="1" x14ac:dyDescent="0.25"/>
    <row r="126" ht="77.25" customHeight="1" x14ac:dyDescent="0.25"/>
    <row r="127" ht="77.25" customHeight="1" x14ac:dyDescent="0.25"/>
    <row r="128" ht="77.25" customHeight="1" x14ac:dyDescent="0.25"/>
    <row r="130" ht="30.6" customHeight="1" x14ac:dyDescent="0.25"/>
    <row r="136" ht="26.25" customHeight="1" x14ac:dyDescent="0.25"/>
    <row r="137" ht="31.5" customHeight="1" x14ac:dyDescent="0.25"/>
    <row r="156" spans="1:21" s="75" customFormat="1" x14ac:dyDescent="0.25">
      <c r="A156" s="48"/>
      <c r="B156" s="64"/>
      <c r="C156" s="48"/>
      <c r="D156" s="48"/>
      <c r="E156" s="48"/>
      <c r="F156" s="48"/>
      <c r="G156" s="48"/>
      <c r="H156" s="48"/>
      <c r="I156" s="48"/>
      <c r="J156" s="48"/>
      <c r="K156" s="48"/>
      <c r="L156" s="48"/>
      <c r="M156" s="48"/>
      <c r="N156" s="48"/>
      <c r="O156" s="48"/>
      <c r="P156" s="48"/>
      <c r="Q156" s="48"/>
      <c r="R156" s="48"/>
      <c r="S156" s="48"/>
      <c r="T156" s="48"/>
      <c r="U156" s="49"/>
    </row>
    <row r="157" spans="1:21" s="75" customFormat="1" x14ac:dyDescent="0.25">
      <c r="A157" s="48"/>
      <c r="B157" s="64"/>
      <c r="C157" s="48"/>
      <c r="D157" s="48"/>
      <c r="E157" s="48"/>
      <c r="F157" s="48"/>
      <c r="G157" s="48"/>
      <c r="H157" s="48"/>
      <c r="I157" s="48"/>
      <c r="J157" s="48"/>
      <c r="K157" s="48"/>
      <c r="L157" s="48"/>
      <c r="M157" s="48"/>
      <c r="N157" s="48"/>
      <c r="O157" s="48"/>
      <c r="P157" s="48"/>
      <c r="Q157" s="48"/>
      <c r="R157" s="48"/>
      <c r="S157" s="48"/>
      <c r="T157" s="48"/>
      <c r="U157" s="49"/>
    </row>
    <row r="158" spans="1:21" s="75" customFormat="1" x14ac:dyDescent="0.25">
      <c r="A158" s="48"/>
      <c r="B158" s="64"/>
      <c r="C158" s="48"/>
      <c r="D158" s="48"/>
      <c r="E158" s="48"/>
      <c r="F158" s="48"/>
      <c r="G158" s="48"/>
      <c r="H158" s="48"/>
      <c r="I158" s="48"/>
      <c r="J158" s="48"/>
      <c r="K158" s="48"/>
      <c r="L158" s="48"/>
      <c r="M158" s="48"/>
      <c r="N158" s="48"/>
      <c r="O158" s="48"/>
      <c r="P158" s="48"/>
      <c r="Q158" s="48"/>
      <c r="R158" s="48"/>
      <c r="S158" s="48"/>
      <c r="T158" s="48"/>
      <c r="U158" s="49"/>
    </row>
  </sheetData>
  <mergeCells count="16">
    <mergeCell ref="S4:T4"/>
    <mergeCell ref="U4:U5"/>
    <mergeCell ref="A3:U3"/>
    <mergeCell ref="A2:U2"/>
    <mergeCell ref="A15:D15"/>
    <mergeCell ref="C4:C5"/>
    <mergeCell ref="E4:R4"/>
    <mergeCell ref="D4:D5"/>
    <mergeCell ref="A1:B1"/>
    <mergeCell ref="A4:A5"/>
    <mergeCell ref="B4:B5"/>
    <mergeCell ref="A16:D16"/>
    <mergeCell ref="A10:D10"/>
    <mergeCell ref="A14:D14"/>
    <mergeCell ref="A12:B12"/>
    <mergeCell ref="C12:K12"/>
  </mergeCells>
  <printOptions horizontalCentered="1"/>
  <pageMargins left="0.51181102362204722" right="0.51181102362204722" top="0.78740157480314965" bottom="0.78740157480314965" header="0.31496062992125984" footer="0.31496062992125984"/>
  <pageSetup paperSize="9" scale="102" orientation="landscape" r:id="rId1"/>
  <drawing r:id="rId2"/>
  <legacyDrawing r:id="rId3"/>
  <oleObjects>
    <mc:AlternateContent xmlns:mc="http://schemas.openxmlformats.org/markup-compatibility/2006">
      <mc:Choice Requires="x14">
        <oleObject progId="CorelDraw.Graphic.17" shapeId="10241" r:id="rId4">
          <objectPr defaultSize="0" autoPict="0" r:id="rId5">
            <anchor moveWithCells="1" sizeWithCells="1">
              <from>
                <xdr:col>2</xdr:col>
                <xdr:colOff>257175</xdr:colOff>
                <xdr:row>0</xdr:row>
                <xdr:rowOff>19050</xdr:rowOff>
              </from>
              <to>
                <xdr:col>4</xdr:col>
                <xdr:colOff>0</xdr:colOff>
                <xdr:row>1</xdr:row>
                <xdr:rowOff>19050</xdr:rowOff>
              </to>
            </anchor>
          </objectPr>
        </oleObject>
      </mc:Choice>
      <mc:Fallback>
        <oleObject progId="CorelDraw.Graphic.17" shapeId="1024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O100"/>
  <sheetViews>
    <sheetView tabSelected="1" topLeftCell="A6" zoomScale="91" zoomScaleNormal="91" zoomScaleSheetLayoutView="100" workbookViewId="0">
      <selection activeCell="A9" sqref="A9:H9"/>
    </sheetView>
  </sheetViews>
  <sheetFormatPr defaultColWidth="8.85546875" defaultRowHeight="16.5" x14ac:dyDescent="0.3"/>
  <cols>
    <col min="1" max="1" width="6.85546875" style="2" customWidth="1"/>
    <col min="2" max="2" width="83.5703125" style="18" customWidth="1"/>
    <col min="3" max="3" width="12" style="8" customWidth="1"/>
    <col min="4" max="4" width="14.42578125" style="2" customWidth="1"/>
    <col min="5" max="5" width="16.140625" style="8" customWidth="1"/>
    <col min="6" max="6" width="12.140625" style="30" customWidth="1"/>
    <col min="7" max="7" width="14" style="10" customWidth="1"/>
    <col min="8" max="8" width="16.7109375" style="3" customWidth="1"/>
    <col min="9" max="9" width="11.42578125" style="3" customWidth="1"/>
    <col min="10" max="10" width="10.5703125" style="3" bestFit="1" customWidth="1"/>
    <col min="11" max="11" width="10.28515625" style="3" customWidth="1"/>
    <col min="12" max="12" width="12.140625" style="2" bestFit="1" customWidth="1"/>
    <col min="13" max="13" width="11.140625" style="2" customWidth="1"/>
    <col min="14" max="14" width="12.140625" style="2" customWidth="1"/>
    <col min="15" max="18" width="8.85546875" style="2"/>
    <col min="19" max="19" width="9.28515625" style="2" bestFit="1" customWidth="1"/>
    <col min="20" max="20" width="11.42578125" style="2" bestFit="1" customWidth="1"/>
    <col min="21" max="16384" width="8.85546875" style="2"/>
  </cols>
  <sheetData>
    <row r="1" spans="1:15" ht="117" customHeight="1" x14ac:dyDescent="0.3">
      <c r="A1" s="107"/>
      <c r="B1" s="107"/>
      <c r="C1" s="107"/>
      <c r="D1" s="107"/>
      <c r="E1" s="107"/>
      <c r="F1" s="107"/>
      <c r="G1" s="107"/>
      <c r="H1" s="107"/>
    </row>
    <row r="2" spans="1:15" ht="55.9" customHeight="1" x14ac:dyDescent="0.3">
      <c r="A2" s="110" t="s">
        <v>13</v>
      </c>
      <c r="B2" s="111"/>
      <c r="C2" s="111"/>
      <c r="D2" s="111"/>
      <c r="E2" s="111"/>
      <c r="F2" s="111"/>
      <c r="G2" s="111"/>
      <c r="H2" s="111"/>
    </row>
    <row r="3" spans="1:15" ht="17.25" customHeight="1" x14ac:dyDescent="0.3">
      <c r="A3" s="112" t="str">
        <f>'APÊNDICE II-MEMÓRIA DE CÁLCULO'!A3:U3</f>
        <v>RASTREAMENTO E MONITORAMENTO DE VEICULOS</v>
      </c>
      <c r="B3" s="113"/>
      <c r="C3" s="113"/>
      <c r="D3" s="113"/>
      <c r="E3" s="113"/>
      <c r="F3" s="113"/>
      <c r="G3" s="113"/>
      <c r="H3" s="113"/>
    </row>
    <row r="4" spans="1:15" s="8" customFormat="1" ht="66" x14ac:dyDescent="0.3">
      <c r="A4" s="35" t="s">
        <v>0</v>
      </c>
      <c r="B4" s="35" t="s">
        <v>12</v>
      </c>
      <c r="C4" s="35" t="s">
        <v>5</v>
      </c>
      <c r="D4" s="35" t="s">
        <v>2</v>
      </c>
      <c r="E4" s="38" t="s">
        <v>20</v>
      </c>
      <c r="F4" s="39" t="s">
        <v>4</v>
      </c>
      <c r="G4" s="40" t="s">
        <v>27</v>
      </c>
      <c r="H4" s="35" t="s">
        <v>11</v>
      </c>
      <c r="I4" s="41" t="s">
        <v>16</v>
      </c>
      <c r="J4" s="16" t="s">
        <v>15</v>
      </c>
      <c r="K4" s="16" t="s">
        <v>14</v>
      </c>
      <c r="L4" s="16" t="s">
        <v>19</v>
      </c>
      <c r="M4" s="16" t="s">
        <v>17</v>
      </c>
      <c r="N4" s="16" t="s">
        <v>18</v>
      </c>
    </row>
    <row r="5" spans="1:15" s="25" customFormat="1" ht="409.5" x14ac:dyDescent="0.3">
      <c r="A5" s="33">
        <v>1</v>
      </c>
      <c r="B5" s="42" t="str">
        <f>'APÊNDICE II-MEMÓRIA DE CÁLCULO'!B6</f>
        <v xml:space="preserve">Serviço de gerenciamento e monitoramento baseado no posicionamento por satélite (GPS), para a obtenção de coordenadas geográficas, e na rede de telefonia móvel (GSM/GPRS), para a recepção e transmissão de dados, por meio de equipamento homologado pela ANATEL, em regime de comodato, fornecendo acesso via Web ao software configurado por usuário com uso de login e senhas individuais em níveis hierárquicos, sendo no mínimo 10 (dez), com os seguintes requisitos mínimos:
1.1. Módulo receptor de GPS de alta sensibilidade com no mínimo 20 canais;
1.2. Tempos de hot start e cold: &lt;1s e &lt;35s, respectivamente;
1.3. Antena GPS interna ou externa;
1.4. Precisão de posicionamento inferior a 10 metros;
1.5. Antena GSM interna;
1.6. Circuito de comunicação em tempo real;
1.7. Modem Quad-Band (850/900/1800/1900 MHz) GSM/GPRS com o SIM Card instalado;
1.8. GPRS Multi-slot: Classe 10;
1.9. Circuit Switched Data: 14.4 kbps;
1.10. Mensagem por SMS;
1.11. Transporte de dados via Protocolo TCP;
1.12. Bateria interna (auto carregável com autonomia mínima de 06 horas);
1.13. Sensor de ignição (chave ligada / motor ligado);
1.14. Medição do hodômetro;
1.15. Medição da velocidade real e detector de excesso de velocidade limite;
1.16. Medição do tempo UTC;
1.17. Detector de tempo excedido com o veículo parado;
1.18. Detector de corte da alimentação de energia do equipamento;
1.19. Detector de violação do equipamento através de sensores, lacres e marcações que permita verificar e certificar a integridade dos dispositivos componentes do equipamento;
1.20. Homologado e certificado pela ANATEL;
1.21. Memória de armazenamento com capacidade para 10.000 (Dez mil) posições ou mais;
1.22. Memória de armazenamento com capacidade para 60 (sessenta) eventos ou mais;
1.23. Atualização do firmware de forma remota;
1.24. A alimentação do equipamento deverá ser derivada de qualquer ponto no sistema de eletricidade do veículo posterior à caixa de fusíveis;
1.25. Operação em modo econômico de consumo de energia quando o veículo estiver com a ignição desligada após 20min (vinte minutos). Nesse modo o consumo não deve ultrapassar 20 (vinte) mAh;
1.26. O equipamento deverá possuir LEDS na sua caixa de proteção que possam sinalizar visualmente os seguintes status de funcionamento: equipamento energizado, conexão de dados ativa, e GPS ativo.
O sistema deverá dispor dos seguintes requisitos mínimos:
1. Ser acessível via web, 24h (vinte e quatro horas) por dia, 07 (sete) dias por semana, não devendo ser necessário, para tanto, nada mais que um navegador de internet (IE 8.0 ou superior ou Firefox 10.0 ou superior);
2. Possuir todas as suas funcionalidades em ambiente web, utilizando sistema de segurança contra invasão, garantindo total integridade dos dados, respeitando os perfis de acesso com suas respectivas regras de permissão;
3. Comportar logins e senhas de acesso global, que permitam a visualização e extração de informações e relatórios dos veículos de todos os órgãos e entidades, simultaneamente ou de alguns selecionados, a critério do usuário; bem como logins e senhas de acesso limitado, que permitam ao usuário a visualização e extração de informações e relatórios apenas da frota do respectivo órgão ou entidade, de acordo com o perfil de acesso definido;
4. Permitir a visualização e gerenciamento dos veículos, inclusive dos deslocamentos em tempo real com a indicação da direção do veículo, individualmente ou em grupos;
5. Por meio do sistema deverá ser possível obter para cada veículo com o equipamento rastreador instalado, no mínimo, as seguintes informações:
5.1. Identificação;
5.2. Hodômetro atual;
5.3. Tempo de funcionamento do motor;
5.4. Trajetos percorridos;
5.5. Identificação da data e dos horários do início e término de cada trecho percorrido;
5.6. Situação da ignição (ligada/desligada);
5.7. Direção do veículo;
5.8. Velocidade média;
5.9. Velocidade máxima;
5.10. Paradas com a ignição desligada;
5.11. Paradas com a ignição ligada;
5.12. Posição atual (latitude/longitude e logradouro);
5.13. Posições anteriores;
5.14. Distâncias percorridas.
6. Disponibilizar, em tempo real, todos os dados registrados no histórico de cada veículo rastreado, com detalhes suficientes para compilar, no mínimo, os seguintes relatórios:
6.1. Relatório de quilômetros (KM) rodados por veículo e por intervalo de datas;
6.2. Relatório de quilômetros (KM) rodados diários;
6.3. Relatório de quilômetros (KM) rodados dentro do expediente;
6.4. Relatório de quilômetros (KM) rodados fora do expediente;
6.5. Relatório de ociosidade;
6.6. Relatório de alertas por excesso de velocidade permitida, informando data, hora, local onde o veículo ultrapassou a velocidade limite, e a distância percorrida com excesso de velocidade;
6.7. Relatório de médias de velocidade dos percursos registrados;
6.8. Relatório de tempo do veículo com a ignição desligada;
6.9. Relatório de tempo do veículo com a ignição ligada;
6.10. Relatório de tempo de utilização dentro do expediente;
6.11. Relatório de tempo de utilização fora do expediente;
6.12. Relatório de utilização de veículos em finais de semana;
6.13. Relatório de informações de trajeto percorrido, com informações detalhadas dos locais por onde o veículo passou, velocidades máxima e média, tempo de ignição ligada, distância percorrida e visualização em mapa;
6.14. Relatório de veículos que estiveram em determinado local ou ponto de interesse cadastrado,
considerando um intervalo de tempo definido, ou por meio de cerca eletrônica com raio customizável no mapa, mostrando qual veículo esteve naquela área por hora e data;
6.15. Relatório de hodômetro por veículo;
6.16. Relatório de alertas de violação de perímetro de cerca eletrônica.
7. Os relatórios deverão ter no mínimo o detalhamento dos seguintes campos:
7.1. Placa do(s) veículo(s);
7.2. Órgão / Entidade;
7.3. Período analisado;
7.4. Data e hora da emissão.
8. Deve haver pelo menos um login e senha que possibilite o acesso aos relatórios consolidados de toda a frota monitorada do Município, permitindo que os dados sejam visualizados pela SAD no nível de BI (Inteligência de Negócios);
9. Permitir a seleção de diferentes tipos de gráficos para visualização no nível de BI (Inteligência de Negócios), sendo no mínimo barra e pizza;
10. Permitir a integração com os principais sistemas de Gestão de Manutenção e Abastecimento de combustível existentes no mercado;
10.1. A integração definida no item anterior poderá ser atendida mediante a importação de arquivos no formato Excel, TXT ou CSV.
11. Permitir a definição hierárquica de indicadores e os seus respectivos acompanhamentos;
12. Permitir parametrizar períodos de acordo com a necessidade, podendo ser, no mínimo: diários, semanais, mensais e anuais;
13. Permitir o cadastramento/marcação de pontos de referência e/ou interesse, através de coordenadas georreferenciadas, tais como Secretarias, postos de abastecimento, oficinas etc... Esses pontos podem ser exibidos juntos com a localização dos veículos, dessa forma, a visualização do mapa terá referências exclusivas do Contratante;
14. Permitir o cadastramento de pontos-alvo e associações de veículos a pontos-alvo, tais como pátios de delegacias, órgãos etc., com o registro das entradas e saídas e do tempo de permanência nos mesmos;
15. Permitir o cadastramento e consulta de cercas eletrônicas, possibilitando a consulta e a ativação de alertas para o veículo que ultrapassá-las. A configuração da cerca eletrônica deverá ser feita diretamente sobre o mapa cartográfico;
15.1. Deverá ser possível associar um ou mais veículos a uma determinada cerca eletrônica previamente configurada.
16. Permitir o cadastramento e consulta de limites de velocidade para cada veículo, possibilitando a consulta e a ativação de alertas para o veículo que ultrapassá-los;
17. Permitir o cadastramento e consulta dos horários limites para circulação de cada veículo, possibilitando a consulta e a ativação de alertas para o veículo que for utilizado fora do horário permitido;
18. Permitir o armazenamento das informações do veículo para cada ponto de localização registrado, tais como data e hora, localização (latitude e longitude), velocidade, direção, Município da ignição e hodômetro;
19. Cadastro de gestores e usuários contendo, no mínimo:
19.1. Nome;
19.2. Data de nascimento;
19.3. RG;
19.4. CPF;
19.5. Órgão de lotação;
19.6. Matrícula;
19.7. Função;
20. O sistema não deve permitir a finalização do cadastro referido no item anterior sem que todas as informações solicitadas sejam preenchidas;
21. Permitir a associação de perfis aos gestores e usuários com diferentes níveis hierárquicos: acesso global (todos os órgãos/entidades do Governo do Município), e acesso limitado (por Secretaria, Órgão, Departamento ou Placa);
22. Cadastro de veículos com, no mínimo, CNPJ do proprietário, marca, tipo, placa, órgão/entidade e frota
23. Permitir que os gestores possam filtrar a visualização dos veículos por, no mínimo: frota (própria/locada), por órgão/entidade, por situação da ignição (ligada/desligada);
24. Permitir a navegação em diversos níveis de zoom, bem como visualização das rotas dos veículos em mapa cartográfico, fotográfico ou híbrido (cartográfico e fotográfico simultaneamente);
25. Cadastro dos órgãos/entidades contendo, no mínimo, nome e CNPJ;
26. Permitir o monitoramento remoto do status de funcionamento dos equipamentos, incluindo nível de bateria e conexão de antenas (GPS e GSM);
27. A rota visualizada no mapa deverá ter pontos de controle de localização, permitindo obter por meio de um clique do mouse, as seguintes informações provenientes do equipamento rastreador: data/hora, latitude e longitude, velocidade e direção do veículo;
28. Deverá ser possível identificar no mapa quando o ponto de controle de localização enviado do equipamento aos
- Capacitação, suporte técnico e garantia de funcionamento;
</v>
      </c>
      <c r="C5" s="33">
        <f>'APÊNDICE II-MEMÓRIA DE CÁLCULO'!U6</f>
        <v>178</v>
      </c>
      <c r="D5" s="33" t="str">
        <f>'APÊNDICE II-MEMÓRIA DE CÁLCULO'!C6</f>
        <v>UNIDADE/ SERVIÇO</v>
      </c>
      <c r="E5" s="43" t="s">
        <v>28</v>
      </c>
      <c r="F5" s="44">
        <v>45.09</v>
      </c>
      <c r="G5" s="45">
        <f>F5</f>
        <v>45.09</v>
      </c>
      <c r="H5" s="46">
        <f>G5*C5</f>
        <v>8026.02</v>
      </c>
      <c r="I5" s="47">
        <f>MEDIAN(F5)</f>
        <v>45.09</v>
      </c>
      <c r="J5" s="11">
        <f>AVERAGE(F5)</f>
        <v>45.09</v>
      </c>
      <c r="K5" s="26">
        <f>_xlfn.STDEV.P(F5)</f>
        <v>0</v>
      </c>
      <c r="L5" s="27">
        <f>K5/J5</f>
        <v>0</v>
      </c>
      <c r="M5" s="11">
        <f t="shared" ref="M5:M7" si="0">J5-K5</f>
        <v>45.09</v>
      </c>
      <c r="N5" s="11">
        <f t="shared" ref="N5:N7" si="1">J5+K5</f>
        <v>45.09</v>
      </c>
    </row>
    <row r="6" spans="1:15" s="25" customFormat="1" ht="87" customHeight="1" x14ac:dyDescent="0.3">
      <c r="A6" s="33">
        <v>2</v>
      </c>
      <c r="B6" s="42" t="str">
        <f>'APÊNDICE II-MEMÓRIA DE CÁLCULO'!B7</f>
        <v>Serviço de instalação do módulo embarcado em veículos para gerenciamento e monitoramento;</v>
      </c>
      <c r="C6" s="33">
        <f>'APÊNDICE II-MEMÓRIA DE CÁLCULO'!U7</f>
        <v>178</v>
      </c>
      <c r="D6" s="33" t="str">
        <f>'APÊNDICE II-MEMÓRIA DE CÁLCULO'!C7</f>
        <v>SERVIÇO</v>
      </c>
      <c r="E6" s="43" t="s">
        <v>28</v>
      </c>
      <c r="F6" s="44">
        <v>21.21</v>
      </c>
      <c r="G6" s="45">
        <f>F6</f>
        <v>21.21</v>
      </c>
      <c r="H6" s="46">
        <f>G6*C6</f>
        <v>3775.38</v>
      </c>
      <c r="I6" s="47">
        <f>MEDIAN(F6)</f>
        <v>21.21</v>
      </c>
      <c r="J6" s="11">
        <f>AVERAGE(F6)</f>
        <v>21.21</v>
      </c>
      <c r="K6" s="26">
        <f>_xlfn.STDEV.P(F6)</f>
        <v>0</v>
      </c>
      <c r="L6" s="27">
        <f>K6/J6</f>
        <v>0</v>
      </c>
      <c r="M6" s="11">
        <f t="shared" si="0"/>
        <v>21.21</v>
      </c>
      <c r="N6" s="11">
        <f t="shared" si="1"/>
        <v>21.21</v>
      </c>
      <c r="O6" s="28"/>
    </row>
    <row r="7" spans="1:15" s="25" customFormat="1" ht="87" customHeight="1" x14ac:dyDescent="0.3">
      <c r="A7" s="33">
        <v>3</v>
      </c>
      <c r="B7" s="42" t="str">
        <f>'APÊNDICE II-MEMÓRIA DE CÁLCULO'!B8</f>
        <v>Serviço de transferencia do módulo embarcado em veículos para gerenciamento e monitoramento;</v>
      </c>
      <c r="C7" s="33">
        <f>'APÊNDICE II-MEMÓRIA DE CÁLCULO'!U8</f>
        <v>55</v>
      </c>
      <c r="D7" s="33" t="str">
        <f>'APÊNDICE II-MEMÓRIA DE CÁLCULO'!C8</f>
        <v>SERVIÇO</v>
      </c>
      <c r="E7" s="43" t="s">
        <v>28</v>
      </c>
      <c r="F7" s="44">
        <v>20.94</v>
      </c>
      <c r="G7" s="45">
        <f>F7</f>
        <v>20.94</v>
      </c>
      <c r="H7" s="46">
        <f>G7*C7</f>
        <v>1151.7</v>
      </c>
      <c r="I7" s="47">
        <f>MEDIAN(F7)</f>
        <v>20.94</v>
      </c>
      <c r="J7" s="11">
        <f>AVERAGE(F7)</f>
        <v>20.94</v>
      </c>
      <c r="K7" s="26">
        <f>_xlfn.STDEV.P(F7)</f>
        <v>0</v>
      </c>
      <c r="L7" s="27">
        <f>K7/J7</f>
        <v>0</v>
      </c>
      <c r="M7" s="11">
        <f t="shared" si="0"/>
        <v>20.94</v>
      </c>
      <c r="N7" s="11">
        <f t="shared" si="1"/>
        <v>20.94</v>
      </c>
      <c r="O7" s="28"/>
    </row>
    <row r="8" spans="1:15" ht="24" customHeight="1" x14ac:dyDescent="0.3">
      <c r="A8" s="109" t="s">
        <v>21</v>
      </c>
      <c r="B8" s="109"/>
      <c r="C8" s="109"/>
      <c r="D8" s="109"/>
      <c r="E8" s="109"/>
      <c r="F8" s="109"/>
      <c r="G8" s="108">
        <f>SUM(H5:H7)</f>
        <v>12953.100000000002</v>
      </c>
      <c r="H8" s="108"/>
      <c r="I8" s="47"/>
      <c r="J8" s="4"/>
      <c r="K8" s="7"/>
      <c r="L8" s="6"/>
      <c r="M8" s="4"/>
      <c r="N8" s="4"/>
    </row>
    <row r="9" spans="1:15" ht="131.25" customHeight="1" x14ac:dyDescent="0.3">
      <c r="A9" s="104" t="s">
        <v>50</v>
      </c>
      <c r="B9" s="105"/>
      <c r="C9" s="105"/>
      <c r="D9" s="105"/>
      <c r="E9" s="105"/>
      <c r="F9" s="105"/>
      <c r="G9" s="105"/>
      <c r="H9" s="106"/>
      <c r="I9" s="47"/>
      <c r="J9" s="4"/>
      <c r="K9" s="7"/>
      <c r="L9" s="6"/>
      <c r="M9" s="4"/>
      <c r="N9" s="4"/>
    </row>
    <row r="10" spans="1:15" ht="35.25" customHeight="1" x14ac:dyDescent="0.3">
      <c r="A10" s="31" t="s">
        <v>29</v>
      </c>
      <c r="B10" s="103"/>
      <c r="C10" s="103"/>
      <c r="D10" s="103"/>
      <c r="E10" s="103"/>
      <c r="F10" s="103"/>
      <c r="G10" s="15"/>
      <c r="H10" s="2"/>
      <c r="I10" s="47"/>
      <c r="J10" s="4"/>
      <c r="K10" s="7"/>
      <c r="L10" s="6"/>
      <c r="M10" s="4"/>
      <c r="N10" s="4"/>
    </row>
    <row r="11" spans="1:15" ht="54.75" customHeight="1" x14ac:dyDescent="0.3">
      <c r="A11" s="8"/>
      <c r="B11" s="17"/>
      <c r="C11"/>
      <c r="D11" s="8"/>
      <c r="E11" s="2"/>
      <c r="F11" s="29"/>
      <c r="G11" s="11"/>
      <c r="I11" s="5"/>
      <c r="J11" s="4"/>
      <c r="K11" s="7"/>
      <c r="L11" s="6"/>
      <c r="M11" s="4"/>
      <c r="N11" s="4"/>
    </row>
    <row r="12" spans="1:15" ht="46.5" customHeight="1" x14ac:dyDescent="0.3">
      <c r="G12" s="11"/>
      <c r="I12" s="5"/>
      <c r="J12" s="4"/>
      <c r="K12" s="7"/>
      <c r="L12" s="6"/>
      <c r="M12" s="4"/>
      <c r="N12" s="4"/>
    </row>
    <row r="13" spans="1:15" ht="45.75" customHeight="1" x14ac:dyDescent="0.3">
      <c r="G13" s="11"/>
      <c r="I13" s="5"/>
      <c r="J13" s="4"/>
      <c r="K13" s="7"/>
      <c r="L13" s="6"/>
      <c r="M13" s="4"/>
      <c r="N13" s="4"/>
    </row>
    <row r="14" spans="1:15" ht="31.5" customHeight="1" x14ac:dyDescent="0.3">
      <c r="G14" s="11"/>
      <c r="I14" s="5"/>
      <c r="J14" s="4"/>
      <c r="K14" s="7"/>
      <c r="L14" s="6"/>
      <c r="M14" s="4"/>
      <c r="N14" s="4"/>
    </row>
    <row r="15" spans="1:15" ht="39" customHeight="1" x14ac:dyDescent="0.3">
      <c r="G15" s="11"/>
      <c r="I15" s="5"/>
      <c r="J15" s="4"/>
      <c r="K15" s="7"/>
      <c r="L15" s="6"/>
      <c r="M15" s="4"/>
      <c r="N15" s="4"/>
    </row>
    <row r="16" spans="1:15" ht="62.25" customHeight="1" x14ac:dyDescent="0.3">
      <c r="G16" s="11"/>
      <c r="I16" s="5"/>
      <c r="J16" s="4"/>
      <c r="K16" s="7"/>
      <c r="L16" s="6"/>
      <c r="M16" s="4"/>
      <c r="N16" s="4"/>
    </row>
    <row r="17" spans="7:14" ht="81" customHeight="1" x14ac:dyDescent="0.3">
      <c r="G17" s="11"/>
      <c r="I17" s="5"/>
      <c r="J17" s="4"/>
      <c r="K17" s="7"/>
      <c r="L17" s="6"/>
      <c r="M17" s="4"/>
      <c r="N17" s="4"/>
    </row>
    <row r="18" spans="7:14" ht="204" customHeight="1" x14ac:dyDescent="0.3">
      <c r="G18" s="11"/>
      <c r="I18" s="5"/>
      <c r="J18" s="4"/>
      <c r="K18" s="7"/>
      <c r="L18" s="6"/>
      <c r="M18" s="4"/>
      <c r="N18" s="4"/>
    </row>
    <row r="19" spans="7:14" ht="74.25" customHeight="1" x14ac:dyDescent="0.3">
      <c r="G19" s="11"/>
      <c r="I19" s="5"/>
      <c r="J19" s="4"/>
      <c r="K19" s="7"/>
      <c r="L19" s="6"/>
      <c r="M19" s="4"/>
      <c r="N19" s="4"/>
    </row>
    <row r="20" spans="7:14" ht="72" customHeight="1" x14ac:dyDescent="0.3">
      <c r="G20" s="11"/>
      <c r="I20" s="5"/>
      <c r="J20" s="4"/>
      <c r="K20" s="7"/>
      <c r="L20" s="6"/>
      <c r="M20" s="4"/>
      <c r="N20" s="4"/>
    </row>
    <row r="21" spans="7:14" ht="58.5" customHeight="1" x14ac:dyDescent="0.3">
      <c r="G21" s="11"/>
      <c r="I21" s="5"/>
      <c r="J21" s="4"/>
      <c r="K21" s="7"/>
      <c r="L21" s="6"/>
      <c r="M21" s="4"/>
      <c r="N21" s="4"/>
    </row>
    <row r="22" spans="7:14" ht="74.25" customHeight="1" x14ac:dyDescent="0.3">
      <c r="G22" s="11"/>
      <c r="I22" s="5"/>
      <c r="J22" s="4"/>
      <c r="K22" s="7"/>
      <c r="L22" s="6"/>
      <c r="M22" s="4"/>
      <c r="N22" s="4"/>
    </row>
    <row r="23" spans="7:14" ht="54.75" customHeight="1" x14ac:dyDescent="0.3">
      <c r="G23" s="11"/>
      <c r="I23" s="5"/>
      <c r="J23" s="4"/>
      <c r="K23" s="7"/>
      <c r="L23" s="6"/>
      <c r="M23" s="4"/>
      <c r="N23" s="4"/>
    </row>
    <row r="24" spans="7:14" ht="66.75" customHeight="1" x14ac:dyDescent="0.3">
      <c r="G24" s="11"/>
      <c r="I24" s="5"/>
      <c r="J24" s="4"/>
      <c r="K24" s="7"/>
      <c r="L24" s="6"/>
      <c r="M24" s="4"/>
      <c r="N24" s="4"/>
    </row>
    <row r="25" spans="7:14" ht="59.25" customHeight="1" x14ac:dyDescent="0.3">
      <c r="G25" s="11"/>
      <c r="I25" s="5"/>
      <c r="J25" s="4"/>
      <c r="K25" s="7"/>
      <c r="L25" s="6"/>
      <c r="M25" s="4"/>
      <c r="N25" s="4"/>
    </row>
    <row r="26" spans="7:14" ht="56.25" customHeight="1" x14ac:dyDescent="0.3">
      <c r="G26" s="11"/>
      <c r="I26" s="5"/>
      <c r="J26" s="4"/>
      <c r="K26" s="7"/>
      <c r="L26" s="6"/>
      <c r="M26" s="4"/>
      <c r="N26" s="4"/>
    </row>
    <row r="27" spans="7:14" ht="28.5" customHeight="1" x14ac:dyDescent="0.3">
      <c r="G27" s="11"/>
      <c r="I27" s="5"/>
      <c r="J27" s="4"/>
      <c r="K27" s="7"/>
      <c r="L27" s="6"/>
      <c r="M27" s="4"/>
      <c r="N27" s="4"/>
    </row>
    <row r="28" spans="7:14" ht="57" customHeight="1" x14ac:dyDescent="0.3">
      <c r="G28" s="11"/>
      <c r="I28" s="5"/>
      <c r="J28" s="4"/>
      <c r="K28" s="7"/>
      <c r="L28" s="6"/>
      <c r="M28" s="4"/>
      <c r="N28" s="4"/>
    </row>
    <row r="29" spans="7:14" ht="55.5" customHeight="1" x14ac:dyDescent="0.3">
      <c r="G29" s="11"/>
      <c r="I29" s="5"/>
      <c r="J29" s="4"/>
      <c r="K29" s="7"/>
      <c r="L29" s="6"/>
      <c r="M29" s="4"/>
      <c r="N29" s="4"/>
    </row>
    <row r="30" spans="7:14" ht="43.5" customHeight="1" x14ac:dyDescent="0.3">
      <c r="G30" s="11"/>
      <c r="I30" s="5"/>
      <c r="J30" s="4"/>
      <c r="K30" s="7"/>
      <c r="L30" s="6"/>
      <c r="M30" s="4"/>
      <c r="N30" s="4"/>
    </row>
    <row r="31" spans="7:14" ht="53.25" customHeight="1" x14ac:dyDescent="0.3">
      <c r="G31" s="11"/>
      <c r="I31" s="5"/>
      <c r="J31" s="4"/>
      <c r="K31" s="7"/>
      <c r="L31" s="6"/>
      <c r="M31" s="4"/>
      <c r="N31" s="4"/>
    </row>
    <row r="32" spans="7:14" ht="70.5" customHeight="1" x14ac:dyDescent="0.3">
      <c r="G32" s="11"/>
      <c r="I32" s="5"/>
      <c r="J32" s="4"/>
      <c r="K32" s="7"/>
      <c r="L32" s="6"/>
      <c r="M32" s="4"/>
      <c r="N32" s="4"/>
    </row>
    <row r="33" spans="7:14" ht="67.5" customHeight="1" x14ac:dyDescent="0.3">
      <c r="G33" s="11"/>
      <c r="I33" s="5"/>
      <c r="J33" s="4"/>
      <c r="K33" s="7"/>
      <c r="L33" s="6"/>
      <c r="M33" s="4"/>
      <c r="N33" s="4"/>
    </row>
    <row r="34" spans="7:14" ht="55.5" customHeight="1" x14ac:dyDescent="0.3">
      <c r="G34" s="11"/>
      <c r="I34" s="5"/>
      <c r="J34" s="4"/>
      <c r="K34" s="7"/>
      <c r="L34" s="6"/>
      <c r="M34" s="4"/>
      <c r="N34" s="4"/>
    </row>
    <row r="35" spans="7:14" ht="39.75" customHeight="1" x14ac:dyDescent="0.3">
      <c r="G35" s="11"/>
      <c r="I35" s="5"/>
      <c r="J35" s="4"/>
      <c r="K35" s="7"/>
      <c r="L35" s="6"/>
      <c r="M35" s="4"/>
      <c r="N35" s="4"/>
    </row>
    <row r="36" spans="7:14" ht="39.75" customHeight="1" x14ac:dyDescent="0.3">
      <c r="G36" s="11"/>
      <c r="I36" s="5"/>
      <c r="J36" s="4"/>
      <c r="K36" s="7"/>
      <c r="L36" s="6"/>
      <c r="M36" s="4"/>
      <c r="N36" s="4"/>
    </row>
    <row r="37" spans="7:14" ht="70.5" customHeight="1" x14ac:dyDescent="0.3">
      <c r="G37" s="11"/>
      <c r="I37" s="5"/>
      <c r="J37" s="4"/>
      <c r="K37" s="7"/>
      <c r="L37" s="6"/>
      <c r="M37" s="4"/>
      <c r="N37" s="4"/>
    </row>
    <row r="38" spans="7:14" ht="83.25" customHeight="1" x14ac:dyDescent="0.3">
      <c r="G38" s="11"/>
      <c r="I38" s="5"/>
      <c r="J38" s="4"/>
      <c r="K38" s="7"/>
      <c r="L38" s="6"/>
      <c r="M38" s="4"/>
      <c r="N38" s="4"/>
    </row>
    <row r="39" spans="7:14" ht="84" customHeight="1" x14ac:dyDescent="0.3">
      <c r="G39" s="11"/>
      <c r="I39" s="5"/>
      <c r="J39" s="4"/>
      <c r="K39" s="7"/>
      <c r="L39" s="6"/>
      <c r="M39" s="4"/>
      <c r="N39" s="4"/>
    </row>
    <row r="40" spans="7:14" ht="71.25" customHeight="1" x14ac:dyDescent="0.3">
      <c r="G40" s="11"/>
      <c r="I40" s="5"/>
      <c r="J40" s="4"/>
      <c r="K40" s="7"/>
      <c r="L40" s="6"/>
      <c r="M40" s="4"/>
      <c r="N40" s="4"/>
    </row>
    <row r="41" spans="7:14" ht="39.75" customHeight="1" x14ac:dyDescent="0.3">
      <c r="G41" s="11"/>
      <c r="I41" s="5"/>
      <c r="J41" s="4"/>
      <c r="K41" s="7"/>
      <c r="L41" s="6"/>
      <c r="M41" s="4"/>
      <c r="N41" s="4"/>
    </row>
    <row r="42" spans="7:14" ht="39.75" customHeight="1" x14ac:dyDescent="0.3">
      <c r="G42" s="11"/>
      <c r="I42" s="5"/>
      <c r="J42" s="4"/>
      <c r="K42" s="7"/>
      <c r="L42" s="6"/>
      <c r="M42" s="4"/>
      <c r="N42" s="4"/>
    </row>
    <row r="43" spans="7:14" ht="60.75" customHeight="1" x14ac:dyDescent="0.3">
      <c r="G43" s="11"/>
      <c r="I43" s="5"/>
      <c r="J43" s="4"/>
      <c r="K43" s="7"/>
      <c r="L43" s="6"/>
      <c r="M43" s="4"/>
      <c r="N43" s="4"/>
    </row>
    <row r="44" spans="7:14" ht="69" customHeight="1" x14ac:dyDescent="0.3">
      <c r="G44" s="11"/>
      <c r="I44" s="5"/>
      <c r="J44" s="4"/>
      <c r="K44" s="7"/>
      <c r="L44" s="6"/>
      <c r="M44" s="4"/>
      <c r="N44" s="4"/>
    </row>
    <row r="45" spans="7:14" ht="39.75" customHeight="1" x14ac:dyDescent="0.3">
      <c r="G45" s="11"/>
      <c r="I45" s="5"/>
      <c r="J45" s="4"/>
      <c r="K45" s="7"/>
      <c r="L45" s="6"/>
      <c r="M45" s="4"/>
      <c r="N45" s="4"/>
    </row>
    <row r="46" spans="7:14" ht="39.75" customHeight="1" x14ac:dyDescent="0.3">
      <c r="G46" s="11"/>
      <c r="I46" s="5"/>
      <c r="J46" s="4"/>
      <c r="K46" s="7"/>
      <c r="L46" s="6"/>
      <c r="M46" s="4"/>
      <c r="N46" s="4"/>
    </row>
    <row r="47" spans="7:14" ht="137.25" customHeight="1" x14ac:dyDescent="0.3">
      <c r="G47" s="11"/>
      <c r="I47" s="5"/>
      <c r="J47" s="4"/>
      <c r="K47" s="7"/>
      <c r="L47" s="6"/>
      <c r="M47" s="4"/>
      <c r="N47" s="4"/>
    </row>
    <row r="48" spans="7:14" ht="134.25" customHeight="1" x14ac:dyDescent="0.3">
      <c r="G48" s="11"/>
      <c r="I48" s="5"/>
      <c r="J48" s="4"/>
      <c r="K48" s="7"/>
      <c r="L48" s="6"/>
      <c r="M48" s="4"/>
      <c r="N48" s="4"/>
    </row>
    <row r="49" spans="7:14" ht="70.5" customHeight="1" x14ac:dyDescent="0.3">
      <c r="G49" s="11"/>
      <c r="I49" s="5"/>
      <c r="J49" s="4"/>
      <c r="K49" s="7"/>
      <c r="L49" s="6"/>
      <c r="M49" s="4"/>
      <c r="N49" s="4"/>
    </row>
    <row r="50" spans="7:14" ht="57.75" customHeight="1" x14ac:dyDescent="0.3">
      <c r="G50" s="11"/>
      <c r="I50" s="5"/>
      <c r="J50" s="4"/>
      <c r="K50" s="7"/>
      <c r="L50" s="6"/>
      <c r="M50" s="4"/>
      <c r="N50" s="4"/>
    </row>
    <row r="51" spans="7:14" ht="54" customHeight="1" x14ac:dyDescent="0.3">
      <c r="G51" s="11"/>
      <c r="I51" s="5"/>
      <c r="J51" s="4"/>
      <c r="K51" s="7"/>
      <c r="L51" s="6"/>
      <c r="M51" s="4"/>
      <c r="N51" s="4"/>
    </row>
    <row r="52" spans="7:14" ht="57" customHeight="1" x14ac:dyDescent="0.3">
      <c r="G52" s="11"/>
      <c r="I52" s="5"/>
      <c r="J52" s="4"/>
      <c r="K52" s="7"/>
      <c r="L52" s="6"/>
      <c r="M52" s="4"/>
      <c r="N52" s="4"/>
    </row>
    <row r="53" spans="7:14" ht="57" customHeight="1" x14ac:dyDescent="0.3">
      <c r="G53" s="11"/>
      <c r="I53" s="5"/>
      <c r="J53" s="4"/>
      <c r="K53" s="7"/>
      <c r="L53" s="6"/>
      <c r="M53" s="4"/>
      <c r="N53" s="4"/>
    </row>
    <row r="54" spans="7:14" ht="54" customHeight="1" x14ac:dyDescent="0.3">
      <c r="G54" s="11"/>
      <c r="I54" s="5"/>
      <c r="J54" s="4"/>
      <c r="K54" s="7"/>
      <c r="L54" s="6"/>
      <c r="M54" s="4"/>
      <c r="N54" s="4"/>
    </row>
    <row r="55" spans="7:14" ht="54" customHeight="1" x14ac:dyDescent="0.3">
      <c r="G55" s="11"/>
      <c r="I55" s="5"/>
      <c r="J55" s="4"/>
      <c r="K55" s="7"/>
      <c r="L55" s="6"/>
      <c r="M55" s="4"/>
      <c r="N55" s="4"/>
    </row>
    <row r="56" spans="7:14" ht="57" customHeight="1" x14ac:dyDescent="0.3">
      <c r="G56" s="11"/>
      <c r="I56" s="5"/>
      <c r="J56" s="4"/>
      <c r="K56" s="7"/>
      <c r="L56" s="6"/>
      <c r="M56" s="4"/>
      <c r="N56" s="4"/>
    </row>
    <row r="57" spans="7:14" ht="47.25" customHeight="1" x14ac:dyDescent="0.3">
      <c r="G57" s="11"/>
      <c r="I57" s="5"/>
      <c r="J57" s="4"/>
      <c r="K57" s="7"/>
      <c r="L57" s="6"/>
      <c r="M57" s="4"/>
      <c r="N57" s="4"/>
    </row>
    <row r="58" spans="7:14" ht="53.25" customHeight="1" x14ac:dyDescent="0.3">
      <c r="G58" s="11"/>
      <c r="I58" s="5"/>
      <c r="J58" s="4"/>
      <c r="K58" s="7"/>
      <c r="L58" s="6"/>
      <c r="M58" s="4"/>
      <c r="N58" s="4"/>
    </row>
    <row r="59" spans="7:14" ht="39.75" customHeight="1" x14ac:dyDescent="0.3">
      <c r="G59" s="11"/>
      <c r="I59" s="5"/>
      <c r="J59" s="4"/>
      <c r="K59" s="7"/>
      <c r="L59" s="6"/>
      <c r="M59" s="4"/>
      <c r="N59" s="4"/>
    </row>
    <row r="60" spans="7:14" ht="83.25" customHeight="1" x14ac:dyDescent="0.3">
      <c r="G60" s="11"/>
      <c r="I60" s="5"/>
      <c r="J60" s="4"/>
      <c r="K60" s="7"/>
      <c r="L60" s="6"/>
      <c r="M60" s="4"/>
      <c r="N60" s="4"/>
    </row>
    <row r="61" spans="7:14" ht="39.75" customHeight="1" x14ac:dyDescent="0.3">
      <c r="G61" s="11"/>
      <c r="I61" s="5"/>
      <c r="J61" s="4"/>
      <c r="K61" s="7"/>
      <c r="L61" s="6"/>
      <c r="M61" s="4"/>
      <c r="N61" s="4"/>
    </row>
    <row r="62" spans="7:14" ht="56.25" customHeight="1" x14ac:dyDescent="0.3">
      <c r="G62" s="11"/>
      <c r="I62" s="5"/>
      <c r="J62" s="4"/>
      <c r="K62" s="7"/>
      <c r="L62" s="6"/>
      <c r="M62" s="4"/>
      <c r="N62" s="4"/>
    </row>
    <row r="63" spans="7:14" ht="70.5" customHeight="1" x14ac:dyDescent="0.3">
      <c r="G63" s="11"/>
      <c r="I63" s="5" t="e">
        <f>MEDIAN(#REF!,#REF!,#REF!,#REF!,#REF!,)</f>
        <v>#REF!</v>
      </c>
      <c r="J63" s="4" t="e">
        <f>AVERAGE(#REF!,#REF!,#REF!,#REF!,#REF!)</f>
        <v>#REF!</v>
      </c>
      <c r="K63" s="7" t="e">
        <f>_xlfn.STDEV.P(#REF!,#REF!,#REF!,#REF!,#REF!)</f>
        <v>#REF!</v>
      </c>
      <c r="L63" s="6" t="e">
        <f t="shared" ref="L63" si="2">K63/J63</f>
        <v>#REF!</v>
      </c>
      <c r="M63" s="4" t="e">
        <f t="shared" ref="M63" si="3">J63-K63</f>
        <v>#REF!</v>
      </c>
      <c r="N63" s="4" t="e">
        <f t="shared" ref="N63" si="4">J63+K63</f>
        <v>#REF!</v>
      </c>
    </row>
    <row r="64" spans="7:14" ht="57.75" customHeight="1" x14ac:dyDescent="0.3">
      <c r="G64" s="11"/>
    </row>
    <row r="65" spans="7:11" ht="58.5" customHeight="1" x14ac:dyDescent="0.3">
      <c r="G65" s="11"/>
    </row>
    <row r="66" spans="7:11" ht="54" customHeight="1" x14ac:dyDescent="0.3">
      <c r="G66" s="11"/>
      <c r="I66" s="2"/>
      <c r="J66" s="2"/>
      <c r="K66" s="2"/>
    </row>
    <row r="67" spans="7:11" ht="39.75" customHeight="1" x14ac:dyDescent="0.3">
      <c r="G67" s="11"/>
      <c r="I67" s="10"/>
      <c r="J67" s="10"/>
      <c r="K67" s="10"/>
    </row>
    <row r="68" spans="7:11" ht="55.5" customHeight="1" x14ac:dyDescent="0.3">
      <c r="G68" s="11"/>
      <c r="I68" s="10"/>
      <c r="J68" s="10"/>
      <c r="K68" s="10"/>
    </row>
    <row r="69" spans="7:11" ht="204" customHeight="1" x14ac:dyDescent="0.3">
      <c r="G69" s="11"/>
      <c r="I69" s="10"/>
      <c r="J69" s="10"/>
      <c r="K69" s="10"/>
    </row>
    <row r="70" spans="7:11" ht="49.5" customHeight="1" x14ac:dyDescent="0.3">
      <c r="G70" s="11"/>
      <c r="I70" s="10"/>
      <c r="J70" s="10"/>
      <c r="K70" s="10"/>
    </row>
    <row r="71" spans="7:11" ht="79.5" customHeight="1" x14ac:dyDescent="0.3">
      <c r="G71" s="11"/>
      <c r="I71" s="10"/>
      <c r="J71" s="10"/>
      <c r="K71" s="10"/>
    </row>
    <row r="72" spans="7:11" ht="85.5" customHeight="1" x14ac:dyDescent="0.3">
      <c r="G72" s="11"/>
      <c r="I72" s="10"/>
      <c r="J72" s="10"/>
      <c r="K72" s="10"/>
    </row>
    <row r="73" spans="7:11" ht="45.75" customHeight="1" x14ac:dyDescent="0.3">
      <c r="G73" s="11"/>
      <c r="I73" s="10"/>
      <c r="J73" s="10"/>
      <c r="K73" s="10"/>
    </row>
    <row r="74" spans="7:11" ht="69.75" customHeight="1" x14ac:dyDescent="0.3">
      <c r="G74" s="11"/>
      <c r="I74" s="10"/>
      <c r="J74" s="10"/>
      <c r="K74" s="10"/>
    </row>
    <row r="75" spans="7:11" ht="68.25" customHeight="1" x14ac:dyDescent="0.3">
      <c r="G75" s="11"/>
      <c r="I75" s="10"/>
      <c r="J75" s="10"/>
      <c r="K75" s="10"/>
    </row>
    <row r="76" spans="7:11" ht="44.25" customHeight="1" x14ac:dyDescent="0.3">
      <c r="G76" s="11"/>
      <c r="I76" s="10"/>
      <c r="J76" s="10"/>
      <c r="K76" s="10"/>
    </row>
    <row r="77" spans="7:11" ht="59.25" customHeight="1" x14ac:dyDescent="0.3">
      <c r="G77" s="11"/>
      <c r="I77" s="10"/>
      <c r="J77" s="10"/>
      <c r="K77" s="10"/>
    </row>
    <row r="78" spans="7:11" ht="95.25" customHeight="1" x14ac:dyDescent="0.3">
      <c r="G78" s="11"/>
    </row>
    <row r="79" spans="7:11" ht="42" customHeight="1" x14ac:dyDescent="0.3">
      <c r="G79" s="11"/>
    </row>
    <row r="80" spans="7:11" ht="39.75" customHeight="1" x14ac:dyDescent="0.3">
      <c r="G80" s="11"/>
    </row>
    <row r="81" spans="7:7" ht="54.75" customHeight="1" x14ac:dyDescent="0.3">
      <c r="G81" s="11"/>
    </row>
    <row r="82" spans="7:7" ht="49.5" customHeight="1" x14ac:dyDescent="0.3">
      <c r="G82" s="11"/>
    </row>
    <row r="83" spans="7:7" ht="55.5" customHeight="1" x14ac:dyDescent="0.3">
      <c r="G83" s="11"/>
    </row>
    <row r="84" spans="7:7" ht="14.45" customHeight="1" x14ac:dyDescent="0.3">
      <c r="G84" s="11"/>
    </row>
    <row r="85" spans="7:7" ht="39" customHeight="1" x14ac:dyDescent="0.3">
      <c r="G85" s="11"/>
    </row>
    <row r="86" spans="7:7" ht="34.5" customHeight="1" x14ac:dyDescent="0.3">
      <c r="G86" s="11"/>
    </row>
    <row r="87" spans="7:7" ht="23.25" customHeight="1" x14ac:dyDescent="0.3">
      <c r="G87" s="11"/>
    </row>
    <row r="88" spans="7:7" ht="28.5" customHeight="1" x14ac:dyDescent="0.3">
      <c r="G88" s="11"/>
    </row>
    <row r="89" spans="7:7" ht="32.25" customHeight="1" x14ac:dyDescent="0.3">
      <c r="G89" s="11"/>
    </row>
    <row r="90" spans="7:7" x14ac:dyDescent="0.3">
      <c r="G90" s="11"/>
    </row>
    <row r="91" spans="7:7" x14ac:dyDescent="0.3">
      <c r="G91" s="11"/>
    </row>
    <row r="92" spans="7:7" x14ac:dyDescent="0.3">
      <c r="G92" s="11"/>
    </row>
    <row r="93" spans="7:7" x14ac:dyDescent="0.3">
      <c r="G93" s="11"/>
    </row>
    <row r="98" ht="14.45" customHeight="1" x14ac:dyDescent="0.3"/>
    <row r="100" ht="14.45" customHeight="1" x14ac:dyDescent="0.3"/>
  </sheetData>
  <mergeCells count="7">
    <mergeCell ref="B10:F10"/>
    <mergeCell ref="A9:H9"/>
    <mergeCell ref="A1:H1"/>
    <mergeCell ref="G8:H8"/>
    <mergeCell ref="A8:F8"/>
    <mergeCell ref="A2:H2"/>
    <mergeCell ref="A3:H3"/>
  </mergeCells>
  <printOptions horizontalCentered="1"/>
  <pageMargins left="0.51181102362204722" right="0.51181102362204722" top="0.78740157480314965" bottom="0.78740157480314965" header="0.31496062992125984" footer="0.31496062992125984"/>
  <pageSetup paperSize="9" scale="48" orientation="landscape" r:id="rId1"/>
  <drawing r:id="rId2"/>
  <legacyDrawing r:id="rId3"/>
  <oleObjects>
    <mc:AlternateContent xmlns:mc="http://schemas.openxmlformats.org/markup-compatibility/2006">
      <mc:Choice Requires="x14">
        <oleObject progId="CorelDraw.Graphic.17" shapeId="9217" r:id="rId4">
          <objectPr defaultSize="0" autoPict="0" r:id="rId5">
            <anchor moveWithCells="1" sizeWithCells="1">
              <from>
                <xdr:col>1</xdr:col>
                <xdr:colOff>2247900</xdr:colOff>
                <xdr:row>0</xdr:row>
                <xdr:rowOff>0</xdr:rowOff>
              </from>
              <to>
                <xdr:col>6</xdr:col>
                <xdr:colOff>0</xdr:colOff>
                <xdr:row>1</xdr:row>
                <xdr:rowOff>0</xdr:rowOff>
              </to>
            </anchor>
          </objectPr>
        </oleObject>
      </mc:Choice>
      <mc:Fallback>
        <oleObject progId="CorelDraw.Graphic.17"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APÊNDICE I - ESPECIF. E QUANT.</vt:lpstr>
      <vt:lpstr>APÊNDICE II-MEMÓRIA DE CÁLCULO</vt:lpstr>
      <vt:lpstr>APÊNDICE III - MAPA DE PREÇOS</vt:lpstr>
      <vt:lpstr>'APÊNDICE III - MAPA DE PREÇOS'!Area_de_impressao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Lenovo</cp:lastModifiedBy>
  <cp:revision/>
  <cp:lastPrinted>2025-05-21T14:26:03Z</cp:lastPrinted>
  <dcterms:created xsi:type="dcterms:W3CDTF">2021-02-19T14:30:57Z</dcterms:created>
  <dcterms:modified xsi:type="dcterms:W3CDTF">2025-06-17T17:18:23Z</dcterms:modified>
  <cp:category/>
  <cp:contentStatus/>
</cp:coreProperties>
</file>