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defaultThemeVersion="166925"/>
  <mc:AlternateContent xmlns:mc="http://schemas.openxmlformats.org/markup-compatibility/2006">
    <mc:Choice Requires="x15">
      <x15ac:absPath xmlns:x15ac="http://schemas.microsoft.com/office/spreadsheetml/2010/11/ac" url="\\PC-AELSON\Users\Lenovo\Desktop\Planejamento\3 - FINALIZADOS 2025\33 - EQUIPAMENTOS PARA FISIOTERAPIA\"/>
    </mc:Choice>
  </mc:AlternateContent>
  <xr:revisionPtr revIDLastSave="0" documentId="13_ncr:1_{DF61882A-23CC-457E-A1E4-99660D1B9840}" xr6:coauthVersionLast="47" xr6:coauthVersionMax="47" xr10:uidLastSave="{00000000-0000-0000-0000-000000000000}"/>
  <bookViews>
    <workbookView xWindow="-120" yWindow="-120" windowWidth="20730" windowHeight="11040" tabRatio="666" activeTab="1" xr2:uid="{00000000-000D-0000-FFFF-FFFF00000000}"/>
  </bookViews>
  <sheets>
    <sheet name="APÊNDICE I - ESPECIF. E QUANT." sheetId="12" r:id="rId1"/>
    <sheet name="APÊNDICE II-MEMÓRIA DE CÁLCULO" sheetId="13" r:id="rId2"/>
    <sheet name="APÊNDICE III - MAPA DE PREÇOS" sheetId="9" r:id="rId3"/>
  </sheets>
  <definedNames>
    <definedName name="_xlnm._FilterDatabase" localSheetId="2" hidden="1">'APÊNDICE III - MAPA DE PREÇOS'!$A$4:$X$57</definedName>
    <definedName name="_xlnm._FilterDatabase" localSheetId="1" hidden="1">'APÊNDICE II-MEMÓRIA DE CÁLCULO'!$A$5:$F$57</definedName>
    <definedName name="_xlnm.Print_Area" localSheetId="0">'APÊNDICE I - ESPECIF. E QUANT.'!$A$3:$H$56</definedName>
    <definedName name="_xlnm.Print_Area" localSheetId="2">'APÊNDICE III - MAPA DE PREÇOS'!$A$1:$L$55</definedName>
    <definedName name="SOMA" localSheetId="2">#REF!</definedName>
    <definedName name="SOMA">#REF!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5" i="9" l="1"/>
  <c r="C29" i="9"/>
  <c r="C44" i="9"/>
  <c r="C45" i="9"/>
  <c r="C46" i="9"/>
  <c r="C47" i="9"/>
  <c r="C48" i="9"/>
  <c r="C49" i="9"/>
  <c r="C50" i="9"/>
  <c r="C51" i="9"/>
  <c r="C52" i="9"/>
  <c r="C53" i="9"/>
  <c r="C54" i="9"/>
  <c r="C43" i="9"/>
  <c r="C6" i="9"/>
  <c r="C7" i="9"/>
  <c r="C8" i="9"/>
  <c r="C9" i="9"/>
  <c r="C10" i="9"/>
  <c r="C11" i="9"/>
  <c r="C12" i="9"/>
  <c r="C13" i="9"/>
  <c r="C14" i="9"/>
  <c r="C16" i="9"/>
  <c r="C17" i="9"/>
  <c r="C18" i="9"/>
  <c r="C19" i="9"/>
  <c r="C20" i="9"/>
  <c r="C21" i="9"/>
  <c r="C22" i="9"/>
  <c r="C23" i="9"/>
  <c r="C24" i="9"/>
  <c r="C25" i="9"/>
  <c r="C26" i="9"/>
  <c r="C27" i="9"/>
  <c r="C28" i="9"/>
  <c r="C30" i="9"/>
  <c r="C31" i="9"/>
  <c r="C32" i="9"/>
  <c r="C33" i="9"/>
  <c r="C34" i="9"/>
  <c r="C35" i="9"/>
  <c r="C36" i="9"/>
  <c r="C37" i="9"/>
  <c r="C38" i="9"/>
  <c r="C39" i="9"/>
  <c r="C40" i="9"/>
  <c r="C42" i="9"/>
  <c r="C5" i="9"/>
  <c r="B44" i="9"/>
  <c r="B45" i="9"/>
  <c r="B46" i="9"/>
  <c r="B47" i="9"/>
  <c r="B48" i="9"/>
  <c r="B49" i="9"/>
  <c r="B50" i="9"/>
  <c r="B51" i="9"/>
  <c r="B52" i="9"/>
  <c r="B53" i="9"/>
  <c r="B54" i="9"/>
  <c r="B43"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5" i="9"/>
  <c r="C44" i="12"/>
  <c r="C45" i="12"/>
  <c r="C46" i="12"/>
  <c r="C47" i="12"/>
  <c r="C48" i="12"/>
  <c r="C49" i="12"/>
  <c r="C50" i="12"/>
  <c r="C51" i="12"/>
  <c r="C52" i="12"/>
  <c r="C53" i="12"/>
  <c r="C54" i="12"/>
  <c r="C43"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5" i="12"/>
  <c r="B44" i="12"/>
  <c r="B45" i="12"/>
  <c r="B46" i="12"/>
  <c r="B47" i="12"/>
  <c r="B48" i="12"/>
  <c r="B49" i="12"/>
  <c r="B50" i="12"/>
  <c r="B51" i="12"/>
  <c r="B52" i="12"/>
  <c r="B53" i="12"/>
  <c r="B54" i="12"/>
  <c r="B43" i="12"/>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5" i="12"/>
  <c r="F44" i="12"/>
  <c r="F45" i="12"/>
  <c r="F46" i="12"/>
  <c r="F47" i="12"/>
  <c r="F48" i="12"/>
  <c r="F49" i="12"/>
  <c r="F50" i="12"/>
  <c r="F51" i="12"/>
  <c r="F52" i="12"/>
  <c r="F53" i="12"/>
  <c r="F54" i="12"/>
  <c r="F43" i="12"/>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5" i="12"/>
  <c r="F5" i="9" s="1"/>
  <c r="F44" i="9"/>
  <c r="F45" i="9"/>
  <c r="F46" i="9"/>
  <c r="F47" i="9"/>
  <c r="F48" i="9"/>
  <c r="F49" i="9"/>
  <c r="F50" i="9"/>
  <c r="F51" i="9"/>
  <c r="F52" i="9"/>
  <c r="F53" i="9"/>
  <c r="F54" i="9"/>
  <c r="F43" i="9"/>
  <c r="F14" i="9"/>
  <c r="O30" i="9"/>
  <c r="I30" i="9" s="1"/>
  <c r="O31" i="9"/>
  <c r="I31" i="9" s="1"/>
  <c r="O32" i="9"/>
  <c r="O33" i="9"/>
  <c r="O34" i="9"/>
  <c r="O35" i="9"/>
  <c r="O36" i="9"/>
  <c r="I36" i="9" s="1"/>
  <c r="O37" i="9"/>
  <c r="O38" i="9"/>
  <c r="I38" i="9" s="1"/>
  <c r="O39" i="9"/>
  <c r="I39" i="9" s="1"/>
  <c r="O40" i="9"/>
  <c r="O41" i="9"/>
  <c r="I41" i="9" s="1"/>
  <c r="O42" i="9"/>
  <c r="O43" i="9"/>
  <c r="O44" i="9"/>
  <c r="I44" i="9" s="1"/>
  <c r="O45" i="9"/>
  <c r="I45" i="9" s="1"/>
  <c r="O46" i="9"/>
  <c r="I46" i="9" s="1"/>
  <c r="O47" i="9"/>
  <c r="I47" i="9" s="1"/>
  <c r="O48" i="9"/>
  <c r="O50" i="9"/>
  <c r="O51" i="9"/>
  <c r="I51" i="9" s="1"/>
  <c r="O52" i="9"/>
  <c r="I52" i="9" s="1"/>
  <c r="O53" i="9"/>
  <c r="I53" i="9" s="1"/>
  <c r="O54" i="9"/>
  <c r="I54" i="9" s="1"/>
  <c r="N30" i="9"/>
  <c r="N31" i="9"/>
  <c r="N32" i="9"/>
  <c r="Q32" i="9" s="1"/>
  <c r="N33" i="9"/>
  <c r="Q33" i="9" s="1"/>
  <c r="N34" i="9"/>
  <c r="N35" i="9"/>
  <c r="N36" i="9"/>
  <c r="Q36" i="9" s="1"/>
  <c r="N37" i="9"/>
  <c r="N38" i="9"/>
  <c r="N39" i="9"/>
  <c r="N40" i="9"/>
  <c r="R40" i="9" s="1"/>
  <c r="N41" i="9"/>
  <c r="Q41" i="9" s="1"/>
  <c r="N42" i="9"/>
  <c r="N43" i="9"/>
  <c r="N44" i="9"/>
  <c r="Q44" i="9" s="1"/>
  <c r="N45" i="9"/>
  <c r="R45" i="9" s="1"/>
  <c r="N46" i="9"/>
  <c r="N47" i="9"/>
  <c r="N48" i="9"/>
  <c r="Q48" i="9" s="1"/>
  <c r="N50" i="9"/>
  <c r="N51" i="9"/>
  <c r="N52" i="9"/>
  <c r="Q52" i="9" s="1"/>
  <c r="N53" i="9"/>
  <c r="R53" i="9" s="1"/>
  <c r="N54" i="9"/>
  <c r="M30" i="9"/>
  <c r="M31" i="9"/>
  <c r="M32" i="9"/>
  <c r="M33" i="9"/>
  <c r="M34" i="9"/>
  <c r="M35" i="9"/>
  <c r="M36" i="9"/>
  <c r="M37" i="9"/>
  <c r="M38" i="9"/>
  <c r="M39" i="9"/>
  <c r="M40" i="9"/>
  <c r="M41" i="9"/>
  <c r="M42" i="9"/>
  <c r="M43" i="9"/>
  <c r="M44" i="9"/>
  <c r="M45" i="9"/>
  <c r="M46" i="9"/>
  <c r="M47" i="9"/>
  <c r="M48" i="9"/>
  <c r="M50" i="9"/>
  <c r="M51" i="9"/>
  <c r="M52" i="9"/>
  <c r="M53" i="9"/>
  <c r="M54" i="9"/>
  <c r="I32" i="9"/>
  <c r="I35" i="9"/>
  <c r="I40" i="9"/>
  <c r="I48" i="9"/>
  <c r="K6" i="9"/>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50" i="9"/>
  <c r="K51" i="9"/>
  <c r="K52" i="9"/>
  <c r="K53" i="9"/>
  <c r="K54" i="9"/>
  <c r="K5" i="9"/>
  <c r="M29" i="9"/>
  <c r="N29" i="9"/>
  <c r="O29" i="9"/>
  <c r="I29" i="9" s="1"/>
  <c r="L53" i="9" l="1"/>
  <c r="L45" i="9"/>
  <c r="P50" i="9"/>
  <c r="J50" i="9" s="1"/>
  <c r="P42" i="9"/>
  <c r="J42" i="9" s="1"/>
  <c r="P34" i="9"/>
  <c r="J34" i="9" s="1"/>
  <c r="I50" i="9"/>
  <c r="Q51" i="9"/>
  <c r="Q47" i="9"/>
  <c r="R43" i="9"/>
  <c r="Q39" i="9"/>
  <c r="R35" i="9"/>
  <c r="R31" i="9"/>
  <c r="P33" i="9"/>
  <c r="J33" i="9" s="1"/>
  <c r="P48" i="9"/>
  <c r="J48" i="9" s="1"/>
  <c r="P40" i="9"/>
  <c r="J40" i="9" s="1"/>
  <c r="P32" i="9"/>
  <c r="J32" i="9" s="1"/>
  <c r="P37" i="9"/>
  <c r="J37" i="9" s="1"/>
  <c r="I42" i="9"/>
  <c r="I34" i="9"/>
  <c r="Q54" i="9"/>
  <c r="Q50" i="9"/>
  <c r="Q46" i="9"/>
  <c r="Q42" i="9"/>
  <c r="Q38" i="9"/>
  <c r="Q34" i="9"/>
  <c r="Q30" i="9"/>
  <c r="P51" i="9"/>
  <c r="J51" i="9" s="1"/>
  <c r="P47" i="9"/>
  <c r="J47" i="9" s="1"/>
  <c r="P43" i="9"/>
  <c r="J43" i="9" s="1"/>
  <c r="P39" i="9"/>
  <c r="J39" i="9" s="1"/>
  <c r="P35" i="9"/>
  <c r="J35" i="9" s="1"/>
  <c r="P31" i="9"/>
  <c r="J31" i="9" s="1"/>
  <c r="P54" i="9"/>
  <c r="J54" i="9" s="1"/>
  <c r="P46" i="9"/>
  <c r="J46" i="9" s="1"/>
  <c r="P41" i="9"/>
  <c r="J41" i="9" s="1"/>
  <c r="P36" i="9"/>
  <c r="J36" i="9" s="1"/>
  <c r="Q53" i="9"/>
  <c r="Q45" i="9"/>
  <c r="Q40" i="9"/>
  <c r="Q35" i="9"/>
  <c r="Q31" i="9"/>
  <c r="R52" i="9"/>
  <c r="R48" i="9"/>
  <c r="R44" i="9"/>
  <c r="R39" i="9"/>
  <c r="R34" i="9"/>
  <c r="R30" i="9"/>
  <c r="P53" i="9"/>
  <c r="J53" i="9" s="1"/>
  <c r="P45" i="9"/>
  <c r="J45" i="9" s="1"/>
  <c r="R51" i="9"/>
  <c r="R47" i="9"/>
  <c r="R42" i="9"/>
  <c r="R38" i="9"/>
  <c r="R33" i="9"/>
  <c r="L14" i="9"/>
  <c r="L44" i="9"/>
  <c r="P52" i="9"/>
  <c r="J52" i="9" s="1"/>
  <c r="P44" i="9"/>
  <c r="J44" i="9" s="1"/>
  <c r="P30" i="9"/>
  <c r="J30" i="9" s="1"/>
  <c r="R54" i="9"/>
  <c r="R50" i="9"/>
  <c r="R46" i="9"/>
  <c r="R41" i="9"/>
  <c r="R36" i="9"/>
  <c r="R32" i="9"/>
  <c r="L43" i="9"/>
  <c r="L51" i="9"/>
  <c r="L5" i="9"/>
  <c r="I33" i="9"/>
  <c r="R37" i="9"/>
  <c r="P38" i="9"/>
  <c r="J38" i="9" s="1"/>
  <c r="I43" i="9"/>
  <c r="Q43" i="9"/>
  <c r="Q37" i="9"/>
  <c r="I37" i="9"/>
  <c r="Q29" i="9"/>
  <c r="P29" i="9"/>
  <c r="J29" i="9" s="1"/>
  <c r="R29" i="9"/>
  <c r="M28" i="9"/>
  <c r="N28" i="9"/>
  <c r="O28" i="9"/>
  <c r="I28" i="9" s="1"/>
  <c r="M27" i="9"/>
  <c r="N27" i="9"/>
  <c r="O27" i="9"/>
  <c r="I27" i="9" s="1"/>
  <c r="M26" i="9"/>
  <c r="N26" i="9"/>
  <c r="O26" i="9"/>
  <c r="I26" i="9" s="1"/>
  <c r="M25" i="9"/>
  <c r="N25" i="9"/>
  <c r="O25" i="9"/>
  <c r="M24" i="9"/>
  <c r="N24" i="9"/>
  <c r="O24" i="9"/>
  <c r="I24" i="9" s="1"/>
  <c r="M23" i="9"/>
  <c r="N23" i="9"/>
  <c r="O23" i="9"/>
  <c r="I23" i="9" s="1"/>
  <c r="M22" i="9"/>
  <c r="N22" i="9"/>
  <c r="O22" i="9"/>
  <c r="I22" i="9" s="1"/>
  <c r="M21" i="9"/>
  <c r="N21" i="9"/>
  <c r="O21" i="9"/>
  <c r="I21" i="9" s="1"/>
  <c r="M20" i="9"/>
  <c r="N20" i="9"/>
  <c r="O20" i="9"/>
  <c r="I20" i="9" s="1"/>
  <c r="D50" i="9"/>
  <c r="D15" i="9"/>
  <c r="D12" i="9"/>
  <c r="G43" i="12"/>
  <c r="G44" i="12"/>
  <c r="G45" i="12"/>
  <c r="G46" i="12"/>
  <c r="G47" i="12"/>
  <c r="G48" i="12"/>
  <c r="G50" i="12"/>
  <c r="G51" i="12"/>
  <c r="G52" i="12"/>
  <c r="G53" i="12"/>
  <c r="G54" i="12"/>
  <c r="H54" i="12" s="1"/>
  <c r="E44" i="12"/>
  <c r="E45" i="12"/>
  <c r="E46" i="12"/>
  <c r="E47" i="12"/>
  <c r="E48" i="12"/>
  <c r="E49" i="12"/>
  <c r="E50" i="12"/>
  <c r="E51" i="12"/>
  <c r="E52" i="12"/>
  <c r="E53" i="12"/>
  <c r="E54" i="12"/>
  <c r="E43" i="12"/>
  <c r="D43" i="12"/>
  <c r="D44" i="12"/>
  <c r="D45" i="12"/>
  <c r="D46" i="12"/>
  <c r="D47" i="12"/>
  <c r="D48" i="12"/>
  <c r="D49" i="12"/>
  <c r="D50" i="12"/>
  <c r="D51" i="12"/>
  <c r="D52" i="12"/>
  <c r="D53" i="12"/>
  <c r="D54" i="12"/>
  <c r="L54" i="9"/>
  <c r="E54" i="9"/>
  <c r="D54" i="9"/>
  <c r="E44" i="9"/>
  <c r="E45" i="9"/>
  <c r="E46" i="9"/>
  <c r="E47" i="9"/>
  <c r="E48" i="9"/>
  <c r="E49" i="9"/>
  <c r="E50" i="9"/>
  <c r="E51" i="9"/>
  <c r="E52" i="9"/>
  <c r="E53" i="9"/>
  <c r="E43" i="9"/>
  <c r="L46" i="9"/>
  <c r="L47" i="9"/>
  <c r="L48" i="9"/>
  <c r="L50" i="9"/>
  <c r="L52" i="9"/>
  <c r="D43" i="9"/>
  <c r="D44" i="9"/>
  <c r="D45" i="9"/>
  <c r="D46" i="9"/>
  <c r="D47" i="9"/>
  <c r="D48" i="9"/>
  <c r="D49" i="9"/>
  <c r="D51" i="9"/>
  <c r="D52" i="9"/>
  <c r="D53" i="9"/>
  <c r="D18" i="12"/>
  <c r="G20" i="12"/>
  <c r="G21" i="12"/>
  <c r="G22" i="12"/>
  <c r="G23" i="12"/>
  <c r="G24" i="12"/>
  <c r="G25" i="12"/>
  <c r="G26" i="12"/>
  <c r="G27" i="12"/>
  <c r="G28" i="12"/>
  <c r="G29" i="12"/>
  <c r="G30" i="12"/>
  <c r="G31" i="12"/>
  <c r="G32" i="12"/>
  <c r="G33" i="12"/>
  <c r="G34" i="12"/>
  <c r="G35" i="12"/>
  <c r="G36" i="12"/>
  <c r="G37" i="12"/>
  <c r="G38" i="12"/>
  <c r="G39" i="12"/>
  <c r="G40" i="12"/>
  <c r="G41" i="12"/>
  <c r="G42" i="12"/>
  <c r="E20" i="12"/>
  <c r="E21" i="12"/>
  <c r="E22" i="12"/>
  <c r="E23" i="12"/>
  <c r="E24" i="12"/>
  <c r="E25" i="12"/>
  <c r="E26" i="12"/>
  <c r="E27" i="12"/>
  <c r="E28" i="12"/>
  <c r="E29" i="12"/>
  <c r="E30" i="12"/>
  <c r="E31" i="12"/>
  <c r="E32" i="12"/>
  <c r="E33" i="12"/>
  <c r="E34" i="12"/>
  <c r="E35" i="12"/>
  <c r="E36" i="12"/>
  <c r="E37" i="12"/>
  <c r="E38" i="12"/>
  <c r="E39" i="12"/>
  <c r="E40" i="12"/>
  <c r="E41" i="12"/>
  <c r="E42" i="12"/>
  <c r="D20" i="12"/>
  <c r="D19" i="12"/>
  <c r="D38" i="12"/>
  <c r="D39" i="12"/>
  <c r="D40" i="12"/>
  <c r="D41" i="12"/>
  <c r="D42" i="12"/>
  <c r="D33" i="12"/>
  <c r="D34" i="12"/>
  <c r="D35" i="12"/>
  <c r="D36" i="12"/>
  <c r="D37" i="12"/>
  <c r="D21" i="12"/>
  <c r="D22" i="12"/>
  <c r="D23" i="12"/>
  <c r="D24" i="12"/>
  <c r="D25" i="12"/>
  <c r="D26" i="12"/>
  <c r="D27" i="12"/>
  <c r="D28" i="12"/>
  <c r="D29" i="12"/>
  <c r="D30" i="12"/>
  <c r="D31" i="12"/>
  <c r="D32" i="12"/>
  <c r="F20" i="9"/>
  <c r="L20" i="9" s="1"/>
  <c r="F21" i="9"/>
  <c r="L21" i="9" s="1"/>
  <c r="F22" i="9"/>
  <c r="L22" i="9" s="1"/>
  <c r="F23" i="9"/>
  <c r="L23" i="9" s="1"/>
  <c r="F24" i="9"/>
  <c r="L24" i="9" s="1"/>
  <c r="F25" i="9"/>
  <c r="L25" i="9" s="1"/>
  <c r="F26" i="9"/>
  <c r="L26" i="9" s="1"/>
  <c r="F27" i="9"/>
  <c r="L27" i="9" s="1"/>
  <c r="F28" i="9"/>
  <c r="L28" i="9" s="1"/>
  <c r="F29" i="9"/>
  <c r="L29" i="9" s="1"/>
  <c r="F30" i="9"/>
  <c r="L30" i="9" s="1"/>
  <c r="F31" i="9"/>
  <c r="L31" i="9" s="1"/>
  <c r="F32" i="9"/>
  <c r="L32" i="9" s="1"/>
  <c r="F33" i="9"/>
  <c r="L33" i="9" s="1"/>
  <c r="F34" i="9"/>
  <c r="L34" i="9" s="1"/>
  <c r="F35" i="9"/>
  <c r="L35" i="9" s="1"/>
  <c r="F36" i="9"/>
  <c r="L36" i="9" s="1"/>
  <c r="F37" i="9"/>
  <c r="L37" i="9" s="1"/>
  <c r="F38" i="9"/>
  <c r="L38" i="9" s="1"/>
  <c r="F39" i="9"/>
  <c r="L39" i="9" s="1"/>
  <c r="F40" i="9"/>
  <c r="L40" i="9" s="1"/>
  <c r="F41" i="9"/>
  <c r="L41" i="9" s="1"/>
  <c r="F42" i="9"/>
  <c r="L42" i="9" s="1"/>
  <c r="E20" i="9"/>
  <c r="E21" i="9"/>
  <c r="E22" i="9"/>
  <c r="E23" i="9"/>
  <c r="E24" i="9"/>
  <c r="E25" i="9"/>
  <c r="E26" i="9"/>
  <c r="E27" i="9"/>
  <c r="E28" i="9"/>
  <c r="E29" i="9"/>
  <c r="E30" i="9"/>
  <c r="E31" i="9"/>
  <c r="E32" i="9"/>
  <c r="E33" i="9"/>
  <c r="E34" i="9"/>
  <c r="E35" i="9"/>
  <c r="E36" i="9"/>
  <c r="E37" i="9"/>
  <c r="E38" i="9"/>
  <c r="E39" i="9"/>
  <c r="E40" i="9"/>
  <c r="E41" i="9"/>
  <c r="E42" i="9"/>
  <c r="D38" i="9"/>
  <c r="D39" i="9"/>
  <c r="D40" i="9"/>
  <c r="D41" i="9"/>
  <c r="D42" i="9"/>
  <c r="D20" i="9"/>
  <c r="D21" i="9"/>
  <c r="D22" i="9"/>
  <c r="D23" i="9"/>
  <c r="D24" i="9"/>
  <c r="D25" i="9"/>
  <c r="D26" i="9"/>
  <c r="D27" i="9"/>
  <c r="D28" i="9"/>
  <c r="D29" i="9"/>
  <c r="D30" i="9"/>
  <c r="D31" i="9"/>
  <c r="D32" i="9"/>
  <c r="D33" i="9"/>
  <c r="D34" i="9"/>
  <c r="D35" i="9"/>
  <c r="D36" i="9"/>
  <c r="D37" i="9"/>
  <c r="N11" i="9"/>
  <c r="K49" i="9" l="1"/>
  <c r="O49" i="9"/>
  <c r="N49" i="9"/>
  <c r="M49" i="9"/>
  <c r="R20" i="9"/>
  <c r="Q24" i="9"/>
  <c r="Q20" i="9"/>
  <c r="P25" i="9"/>
  <c r="J25" i="9" s="1"/>
  <c r="R25" i="9"/>
  <c r="H50" i="12"/>
  <c r="Q21" i="9"/>
  <c r="P28" i="9"/>
  <c r="J28" i="9" s="1"/>
  <c r="P24" i="9"/>
  <c r="J24" i="9" s="1"/>
  <c r="R22" i="9"/>
  <c r="Q26" i="9"/>
  <c r="I25" i="9"/>
  <c r="Q23" i="9"/>
  <c r="P20" i="9"/>
  <c r="J20" i="9" s="1"/>
  <c r="R24" i="9"/>
  <c r="Q25" i="9"/>
  <c r="R23" i="9"/>
  <c r="R28" i="9"/>
  <c r="Q22" i="9"/>
  <c r="P23" i="9"/>
  <c r="J23" i="9" s="1"/>
  <c r="Q27" i="9"/>
  <c r="R21" i="9"/>
  <c r="P22" i="9"/>
  <c r="J22" i="9" s="1"/>
  <c r="R26" i="9"/>
  <c r="P21" i="9"/>
  <c r="J21" i="9" s="1"/>
  <c r="P26" i="9"/>
  <c r="J26" i="9" s="1"/>
  <c r="Q28" i="9"/>
  <c r="H46" i="12"/>
  <c r="R27" i="9"/>
  <c r="P27" i="9"/>
  <c r="J27" i="9" s="1"/>
  <c r="H51" i="12"/>
  <c r="H47" i="12"/>
  <c r="H43" i="12"/>
  <c r="H25" i="12"/>
  <c r="H52" i="12"/>
  <c r="H44" i="12"/>
  <c r="H53" i="12"/>
  <c r="H48" i="12"/>
  <c r="H45" i="12"/>
  <c r="H37" i="12"/>
  <c r="H24" i="12"/>
  <c r="H22" i="12"/>
  <c r="H20" i="12"/>
  <c r="H32" i="12"/>
  <c r="H33" i="12"/>
  <c r="H27" i="12"/>
  <c r="H23" i="12"/>
  <c r="H21" i="12"/>
  <c r="H35" i="12"/>
  <c r="H31" i="12"/>
  <c r="H29" i="12"/>
  <c r="H28" i="12"/>
  <c r="H42" i="12"/>
  <c r="H34" i="12"/>
  <c r="H41" i="12"/>
  <c r="H26" i="12"/>
  <c r="H40" i="12"/>
  <c r="H30" i="12"/>
  <c r="H36" i="12"/>
  <c r="H39" i="12"/>
  <c r="H38" i="12"/>
  <c r="E6" i="12"/>
  <c r="E7" i="12"/>
  <c r="E8" i="12"/>
  <c r="E9" i="12"/>
  <c r="E10" i="12"/>
  <c r="E11" i="12"/>
  <c r="E12" i="12"/>
  <c r="E13" i="12"/>
  <c r="E14" i="12"/>
  <c r="E15" i="12"/>
  <c r="E16" i="12"/>
  <c r="E17" i="12"/>
  <c r="E18" i="12"/>
  <c r="E19" i="12"/>
  <c r="E5" i="12"/>
  <c r="D6" i="12"/>
  <c r="D7" i="12"/>
  <c r="D8" i="12"/>
  <c r="D9" i="12"/>
  <c r="D10" i="12"/>
  <c r="D11" i="12"/>
  <c r="D12" i="12"/>
  <c r="D13" i="12"/>
  <c r="D14" i="12"/>
  <c r="D15" i="12"/>
  <c r="D16" i="12"/>
  <c r="D17" i="12"/>
  <c r="D5" i="12"/>
  <c r="G12" i="12"/>
  <c r="G11" i="12"/>
  <c r="G10" i="12"/>
  <c r="G9" i="12"/>
  <c r="G7" i="12"/>
  <c r="G5" i="12"/>
  <c r="R49" i="9" l="1"/>
  <c r="Q49" i="9"/>
  <c r="I49" i="9"/>
  <c r="P49" i="9"/>
  <c r="J49" i="9" s="1"/>
  <c r="G49" i="12"/>
  <c r="H49" i="12" s="1"/>
  <c r="L49" i="9"/>
  <c r="G8" i="12"/>
  <c r="G6" i="12" l="1"/>
  <c r="G14" i="12"/>
  <c r="G15" i="12"/>
  <c r="G16" i="12"/>
  <c r="G17" i="12"/>
  <c r="G18" i="12"/>
  <c r="G19" i="12"/>
  <c r="G13" i="12" l="1"/>
  <c r="O6" i="9" l="1"/>
  <c r="O7" i="9"/>
  <c r="O8" i="9"/>
  <c r="O9" i="9"/>
  <c r="O10" i="9"/>
  <c r="O11" i="9"/>
  <c r="P11" i="9" s="1"/>
  <c r="O12" i="9"/>
  <c r="O13" i="9"/>
  <c r="O14" i="9"/>
  <c r="O15" i="9"/>
  <c r="O16" i="9"/>
  <c r="O17" i="9"/>
  <c r="O18" i="9"/>
  <c r="O19" i="9"/>
  <c r="N6" i="9"/>
  <c r="N7" i="9"/>
  <c r="N8" i="9"/>
  <c r="N9" i="9"/>
  <c r="N10" i="9"/>
  <c r="N12" i="9"/>
  <c r="N13" i="9"/>
  <c r="N14" i="9"/>
  <c r="N15" i="9"/>
  <c r="N16" i="9"/>
  <c r="N17" i="9"/>
  <c r="N18" i="9"/>
  <c r="N19" i="9"/>
  <c r="M6" i="9"/>
  <c r="M7" i="9"/>
  <c r="M8" i="9"/>
  <c r="M9" i="9"/>
  <c r="M10" i="9"/>
  <c r="M11" i="9"/>
  <c r="M12" i="9"/>
  <c r="M13" i="9"/>
  <c r="M14" i="9"/>
  <c r="M15" i="9"/>
  <c r="M16" i="9"/>
  <c r="M17" i="9"/>
  <c r="M18" i="9"/>
  <c r="M19" i="9"/>
  <c r="O5" i="9"/>
  <c r="N5" i="9"/>
  <c r="M5" i="9"/>
  <c r="A3" i="9" l="1"/>
  <c r="E6" i="9" l="1"/>
  <c r="E7" i="9"/>
  <c r="E8" i="9"/>
  <c r="E9" i="9"/>
  <c r="E10" i="9"/>
  <c r="E11" i="9"/>
  <c r="E12" i="9"/>
  <c r="E13" i="9"/>
  <c r="E14" i="9"/>
  <c r="E15" i="9"/>
  <c r="E16" i="9"/>
  <c r="E17" i="9"/>
  <c r="E18" i="9"/>
  <c r="E19" i="9"/>
  <c r="E5" i="9"/>
  <c r="F19" i="9"/>
  <c r="L19" i="9" s="1"/>
  <c r="F6" i="9" l="1"/>
  <c r="L6" i="9" s="1"/>
  <c r="F12" i="9"/>
  <c r="L12" i="9" s="1"/>
  <c r="F11" i="9"/>
  <c r="L11" i="9" s="1"/>
  <c r="F18" i="9"/>
  <c r="L18" i="9" s="1"/>
  <c r="F10" i="9"/>
  <c r="L10" i="9" s="1"/>
  <c r="F9" i="9"/>
  <c r="L9" i="9" s="1"/>
  <c r="F16" i="9"/>
  <c r="L16" i="9" s="1"/>
  <c r="F13" i="9"/>
  <c r="L13" i="9" s="1"/>
  <c r="F17" i="9"/>
  <c r="L17" i="9" s="1"/>
  <c r="F8" i="9"/>
  <c r="L8" i="9" s="1"/>
  <c r="F15" i="9"/>
  <c r="L15" i="9" s="1"/>
  <c r="F7" i="9"/>
  <c r="L7" i="9" s="1"/>
  <c r="K55" i="9" l="1"/>
  <c r="D16" i="9"/>
  <c r="D14" i="9"/>
  <c r="D10" i="9" l="1"/>
  <c r="D7" i="9"/>
  <c r="D6" i="9" l="1"/>
  <c r="D8" i="9"/>
  <c r="D9" i="9"/>
  <c r="D11" i="9"/>
  <c r="D13" i="9"/>
  <c r="D17" i="9"/>
  <c r="D18" i="9"/>
  <c r="D19" i="9"/>
  <c r="D5" i="9"/>
  <c r="H6" i="12" l="1"/>
  <c r="H7" i="12"/>
  <c r="H8" i="12"/>
  <c r="H9" i="12"/>
  <c r="H10" i="12"/>
  <c r="H11" i="12"/>
  <c r="H13" i="12"/>
  <c r="H14" i="12"/>
  <c r="H17" i="12"/>
  <c r="H18" i="12"/>
  <c r="H19" i="12"/>
  <c r="H16" i="12" l="1"/>
  <c r="H12" i="12"/>
  <c r="H5" i="12" l="1"/>
  <c r="H15" i="12" l="1"/>
  <c r="G55" i="12" s="1"/>
  <c r="I19" i="9" l="1"/>
  <c r="I18" i="9"/>
  <c r="I17" i="9"/>
  <c r="I16" i="9"/>
  <c r="I15" i="9"/>
  <c r="R19" i="9" l="1"/>
  <c r="R18" i="9"/>
  <c r="R16" i="9"/>
  <c r="P18" i="9"/>
  <c r="J18" i="9" s="1"/>
  <c r="Q18" i="9"/>
  <c r="P17" i="9"/>
  <c r="J17" i="9" s="1"/>
  <c r="Q17" i="9"/>
  <c r="P16" i="9"/>
  <c r="J16" i="9" s="1"/>
  <c r="Q19" i="9"/>
  <c r="P19" i="9"/>
  <c r="J19" i="9" s="1"/>
  <c r="R17" i="9"/>
  <c r="Q16" i="9"/>
  <c r="P15" i="9"/>
  <c r="J15" i="9" s="1"/>
  <c r="Q15" i="9"/>
  <c r="R15" i="9"/>
  <c r="I6" i="9" l="1"/>
  <c r="I7" i="9"/>
  <c r="I8" i="9"/>
  <c r="I9" i="9"/>
  <c r="I10" i="9"/>
  <c r="I11" i="9"/>
  <c r="I12" i="9"/>
  <c r="I13" i="9"/>
  <c r="I14" i="9"/>
  <c r="I5" i="9"/>
  <c r="R9" i="9" l="1"/>
  <c r="R6" i="9"/>
  <c r="P7" i="9"/>
  <c r="J7" i="9" s="1"/>
  <c r="Q13" i="9"/>
  <c r="P10" i="9"/>
  <c r="J10" i="9" s="1"/>
  <c r="P8" i="9"/>
  <c r="J8" i="9" s="1"/>
  <c r="Q14" i="9"/>
  <c r="Q9" i="9"/>
  <c r="Q6" i="9"/>
  <c r="R13" i="9"/>
  <c r="J11" i="9"/>
  <c r="P12" i="9"/>
  <c r="J12" i="9" s="1"/>
  <c r="P14" i="9"/>
  <c r="J14" i="9" s="1"/>
  <c r="Q10" i="9"/>
  <c r="R8" i="9"/>
  <c r="Q7" i="9"/>
  <c r="R7" i="9"/>
  <c r="P13" i="9"/>
  <c r="J13" i="9" s="1"/>
  <c r="Q12" i="9"/>
  <c r="R11" i="9"/>
  <c r="P9" i="9"/>
  <c r="J9" i="9" s="1"/>
  <c r="Q8" i="9"/>
  <c r="P6" i="9"/>
  <c r="J6" i="9" s="1"/>
  <c r="R12" i="9"/>
  <c r="R14" i="9"/>
  <c r="Q11" i="9"/>
  <c r="R10" i="9"/>
  <c r="Q5" i="9" l="1"/>
  <c r="R5" i="9"/>
  <c r="P5" i="9"/>
  <c r="J5" i="9" s="1"/>
</calcChain>
</file>

<file path=xl/sharedStrings.xml><?xml version="1.0" encoding="utf-8"?>
<sst xmlns="http://schemas.openxmlformats.org/spreadsheetml/2006/main" count="229" uniqueCount="91">
  <si>
    <t>ITEM</t>
  </si>
  <si>
    <t>CATMAT</t>
  </si>
  <si>
    <t>DESCRIÇÃO</t>
  </si>
  <si>
    <t>QUANT.</t>
  </si>
  <si>
    <t>VALOR UNITÁRIO MÁXIMO</t>
  </si>
  <si>
    <t>VALOR TOTAL</t>
  </si>
  <si>
    <t>VALOR</t>
  </si>
  <si>
    <t>UNIDADE DE MEDIDA</t>
  </si>
  <si>
    <t>APÊNDICE II
TERMO DE REFERÊNCIA
MEMÓRIA DE CÁLCULO</t>
  </si>
  <si>
    <t>Técnicas de previsão de demanda utilizadas:</t>
  </si>
  <si>
    <t>[1] Os formulários preenchidos sobre a técnica de predileção constam em anexo.</t>
  </si>
  <si>
    <t>[3] Os relatórios que demonstram a série histórica constam em anexo.</t>
  </si>
  <si>
    <t>SKU</t>
  </si>
  <si>
    <t>TOTAL</t>
  </si>
  <si>
    <t>DESCRITIVO RESUMIDO</t>
  </si>
  <si>
    <t>APÊNDICE III
TERMO DE REFERÊNCIA
MAPA DE PREÇOS</t>
  </si>
  <si>
    <t>DESVIO PADRÃO</t>
  </si>
  <si>
    <t>MÉDIA SIMPLES</t>
  </si>
  <si>
    <t>MEDIANA</t>
  </si>
  <si>
    <t>LIMITE INFERIOR</t>
  </si>
  <si>
    <t>LIMITE SUPERIOR</t>
  </si>
  <si>
    <t>COEFICIENTE DE VARIAÇÃO (máx. 25%)</t>
  </si>
  <si>
    <t>COEFICIENTE DE VARIAÇÃO</t>
  </si>
  <si>
    <t xml:space="preserve">VALOR TOTAL </t>
  </si>
  <si>
    <t>TOTAL GERAL
(d)
= a.2 x b.1</t>
  </si>
  <si>
    <t>MÉDIA PONDERADA</t>
  </si>
  <si>
    <t>Foi utilizada para descobrir o valor médio de um conjunto de dados sem que haja grandes distorções no seu resultado.</t>
  </si>
  <si>
    <t>VALOR MÁXIMO UNITÁRIO</t>
  </si>
  <si>
    <r>
      <t>PREDILEÇÃO</t>
    </r>
    <r>
      <rPr>
        <b/>
        <vertAlign val="superscript"/>
        <sz val="11"/>
        <color rgb="FF000000"/>
        <rFont val="Arial Narrow"/>
        <family val="2"/>
      </rPr>
      <t>[1]</t>
    </r>
    <r>
      <rPr>
        <b/>
        <sz val="11"/>
        <color rgb="FF000000"/>
        <rFont val="Arial Narrow"/>
        <family val="2"/>
      </rPr>
      <t>:</t>
    </r>
  </si>
  <si>
    <t xml:space="preserve">BANCO DE PREÇOS </t>
  </si>
  <si>
    <t>PAR</t>
  </si>
  <si>
    <t>UNIDADE</t>
  </si>
  <si>
    <t>KIT</t>
  </si>
  <si>
    <t>EQUIPAMENTOS DE FISIOTERAPIA</t>
  </si>
  <si>
    <t>PEÇA</t>
  </si>
  <si>
    <t>CONJUNTO</t>
  </si>
  <si>
    <r>
      <rPr>
        <b/>
        <sz val="11"/>
        <color theme="1" tint="4.9989318521683403E-2"/>
        <rFont val="Arial Narrow"/>
        <family val="2"/>
      </rPr>
      <t>OBS</t>
    </r>
    <r>
      <rPr>
        <sz val="11"/>
        <color theme="1" tint="4.9989318521683403E-2"/>
        <rFont val="Arial Narrow"/>
        <family val="2"/>
      </rPr>
      <t xml:space="preserve">: Com o objetivo de atender às demandas operacionais e garantir a continuidade e a qualidade dos serviços de saúde prestados pela Secretaria Municipal de Saúde de Toritama - PE, torna-se necessária a aquisição de materiais de fisioterapia, considerados insumos essenciais para a execução de diversos procedimentos assistenciais de reabilitação de pacientes.
Os itens e suas quantidades estimadas foram selecionados com base em critérios técnicos, com o apoio de servidores da Secretaria, levando em consideração o fluxo de pacientes atendidos, a rotatividade nas unidades de saúde do município e a necessidade de reposição periódica desses materiais. Essa abordagem visa assegurar a regularidade, a eficiência e a qualidade dos atendimentos prestados à população.
</t>
    </r>
  </si>
  <si>
    <t xml:space="preserve">FONTE/
REFERÊNCIA
</t>
  </si>
  <si>
    <r>
      <t xml:space="preserve">Toritama - PE, 26 de junho de 2025
</t>
    </r>
    <r>
      <rPr>
        <b/>
        <sz val="11"/>
        <color theme="1"/>
        <rFont val="Arial Narrow"/>
        <family val="2"/>
      </rPr>
      <t xml:space="preserve">Heleno Vanderlei Cardozo da Silva </t>
    </r>
    <r>
      <rPr>
        <sz val="11"/>
        <color theme="1"/>
        <rFont val="Arial Narrow"/>
        <family val="2"/>
      </rPr>
      <t xml:space="preserve">
Auxilliar de Gestão
Secretaria de Administração</t>
    </r>
  </si>
  <si>
    <t>-</t>
  </si>
  <si>
    <t xml:space="preserve">Par de tornozeleiras de nylon com peso de 5KG cada, para exercícios e fisioterapia. Fechamento em velcro, ajustável e confortável. Fácil limpeza. </t>
  </si>
  <si>
    <t xml:space="preserve">Par de tornozeleiras de nylon com peso de 3KG cada, para exercícios e fisioterapia. Fechamento em velcro, ajustável e confortável. Fácil limpeza. </t>
  </si>
  <si>
    <t xml:space="preserve">Par de tornozeleiras de nylon com peso de 4KG cada, para exercícios e fisioterapia. Fechamento em velcro, ajustável e confortável. Fácil limpeza. </t>
  </si>
  <si>
    <t xml:space="preserve">Par de tornozeleiras de nylon com peso de 2KG cada, para exercícios e fisioterapia. Fechamento em velcro, ajustável e confortável. Fácil limpeza. </t>
  </si>
  <si>
    <t xml:space="preserve">Par de tornozeleiras de nylon com peso de 1KG cada, para exercícios e fisioterapia. Fechamento em velcro, ajustável e confortável. Fácil limpeza. </t>
  </si>
  <si>
    <t xml:space="preserve">Par de tornozeleiras de nylon com peso de 500g cada, para exercícios e fisioterapia. Fechamento em velcro, ajustável e confortável. Fácil limpeza. </t>
  </si>
  <si>
    <t>Barra paralela tipo Classic, cor preta, indicada para exercícios de marcha, equilíbrio e reabilitação física; estrutura em aço carbono com pintura epóxi, regulagem de altura com engate rápido, capacidade máxima suportada de 140 kg; com registro na  ANVISA.</t>
  </si>
  <si>
    <t>Piso antiderrapante para barra paralela, confeccionado em madeira compensada de virola com revestimento em película de selador e emborrachado tipo ravena feijão; estrutura modular com extremidades rebaixadas para facilitar o acesso de cadeirantes e pessoas com mobilidade reduzida; capacidade máxima suportada: 140 kg; com registro na  ANVISA.</t>
  </si>
  <si>
    <t>Cabo tipo 38, compatível com equipamentos de eletroterapia como Neurodyn II, Neurodyn III, Neurodyn Compact e aparelhos com tecnologia Aussie; utilizado para condução de estímulos elétricos entre o equipamento e os eletrodos; material flexível e resistente, com conectores padrão; com registro na  ANVISA.</t>
  </si>
  <si>
    <t xml:space="preserve">Cabo tipo 09, 2 vias, nas cores azul e verde, compatível com equipamentos de eletroterapia como Neurodyn II e aparelhos com tecnologia Aussie; utilizado para transmissão de estímulos elétricos entre o equipamento e os eletrodos; confeccionado em material flexível e resistente, com conectores padrão;  com registro na  ANVISA.
</t>
  </si>
  <si>
    <t>Halter emborrachado de 4 kg, indicado para exercícios de fortalecimento muscular e treinamento físico; revestimento emborrachado antiderrapante para maior segurança e durabilidade; formato ergonômico para fácil manuseio.</t>
  </si>
  <si>
    <t>Halter emborrachado de 3 kg, indicado para exercícios de fortalecimento muscular e treinamento físico; revestimento emborrachado antiderrapante para maior segurança e durabilidade; formato ergonômico para fácil manuseio.</t>
  </si>
  <si>
    <t>Halter emborrachado de 2 kg, indicado para exercícios de fortalecimento muscular e treinamento físico; revestimento emborrachado antiderrapante para maior segurança e durabilidade; formato ergonômico para fácil manuseio.</t>
  </si>
  <si>
    <t>Halter emborrachado de 1 kg, indicado para exercícios de fortalecimento muscular e treinamento físico; revestimento emborrachado antiderrapante para maior segurança e durabilidade; formato ergonômico para fácil manuseio.</t>
  </si>
  <si>
    <t>Halter emborrachado de 0,5 kg, indicado para exercícios de fortalecimento muscular e reabilitação; revestimento emborrachado antiderrapante para segurança e durabilidade; formato ergonômico para manuseio confortável.</t>
  </si>
  <si>
    <t>Suporte duplo para halteres, confeccionado em aço carbono, com estrutura resistente e acabamento durável; indicado para armazenamento organizado e seguro de halteres em academias e ambientes de treinamento.</t>
  </si>
  <si>
    <t>Bastão fisioterapia em madeira, com comprimento de 1,30 m, indicado para exercícios de alongamento, postura e reabilitação; peça leve e resistente, fácil de manusear; peso: 1,0 kg.</t>
  </si>
  <si>
    <t>Bastão para hidroterapia, com 1 metro de comprimento, indicado para exercícios aquáticos de reabilitação e fortalecimento muscular; confeccionado em material leve, de alta flutuabilidade e resistência à água; peso aproximado de 1 kg.</t>
  </si>
  <si>
    <t>Aparelho de eletroterapia, 4 canais, bivolt, indicado para aplicação de correntes TENS, FES e Russa em tratamentos de reabilitação e analgesia; interface digital com ajustes independentes por canal; registro ANVISA.</t>
  </si>
  <si>
    <t>Aparelho de eletroterapia, 2 canais, indicado para aplicação de correntes TENS e FES em tratamentos de reabilitação e estimulação neuromuscular; bivolt, com interface digital; com registro na  ANVISA.</t>
  </si>
  <si>
    <t>Mesa auxiliar desmontável, com estrutura em aço carbono e 3 prateleiras, indicada para organização de equipamentos e materiais em ambientes clínicos e terapêuticos; acabamento resistente e de fácil higienização.</t>
  </si>
  <si>
    <t>Cones modelo chapéu chinês, kit com 12 unidades, utilizados para treinamentos funcionais, circuitos e atividades de coordenação motora; confeccionados em material plástico flexível e resistente.</t>
  </si>
  <si>
    <t>Cones de agilidade, utilizados em treinamentos funcionais, educativos esportivos e exercícios de coordenação motora; confeccionados em material plástico resistente, com base estável; ideais para uso em ambientes internos ou externos.</t>
  </si>
  <si>
    <t>Kit de agilidade composto por 2 cones e 1 barreira, indicado para treinamentos funcionais, educativos esportivos e exercícios de coordenação e velocidade; materiais resistentes e próprios para uso em ambientes internos ou externos.</t>
  </si>
  <si>
    <t>Kit de faixas elásticas modelo mini band, com 3 intensidades diferentes de resistência, indicado para exercícios de fortalecimento, reabilitação e alongamento; confeccionadas em material elástico resistente e durável.</t>
  </si>
  <si>
    <t>Escada de agilidade com 4 metros de comprimento, indicada para treinamentos funcionais, exercícios de coordenação, agilidade e velocidade; confeccionada em fita de nylon com travessas ajustáveis em plástico resistente; indicada para uso em ambientes internos e externos.</t>
  </si>
  <si>
    <t>Tabua lateral proprioceptiva, indicada para exercícios de equilíbrio, coordenação motora e reabilitação; confeccionada em material resistente com superfície antiderrapante; com registro na  ANVISA.</t>
  </si>
  <si>
    <t>Tabua redonda proprioceptiva, indicada para exercícios de equilíbrio, coordenação motora e reabilitação; confeccionada em material resistente com superfície antiderrapante; com registro na  ANVISA.</t>
  </si>
  <si>
    <t>Tabua mecanoterápica proprioceptiva retangular, indicada para exercícios de equilíbrio, fortalecimento muscular e reabilitação; confeccionada em material resistente com superfície antiderrapante; com registro na  ANVISA.</t>
  </si>
  <si>
    <t>Tabua proprioceptiva para alongamento do tríceps, indicada para exercícios de flexibilidade, equilíbrio e reabilitação; confeccionada em material resistente com superfície antiderrapante; com registro na  ANVISA.</t>
  </si>
  <si>
    <t>Bicicleta ergométrica horizontal, indicada para exercícios aeróbicos e fortalecimento muscular; estrutura resistente com assento ajustável e pedais com sistema de segurança.</t>
  </si>
  <si>
    <t>Mini massageador portátil sem fio, com 4 ponteiras intercambiáveis para diferentes tipos de massagem, acompanhado de estojo para transporte; indicado para uso terapêutico e relaxamento muscular.</t>
  </si>
  <si>
    <t>Esteira elétrica para uso residencial ou profissional, bivolt, com painel de controle digital, múltiplas velocidades e funções de treino; estrutura resistente com superfície antiderrapante para segurança durante o exercício.</t>
  </si>
  <si>
    <t xml:space="preserve">Mini bike portátil para fisioterapia adulta, sem motor, indicada para exercícios de braços e pernas. Possui pedais com cintas ajustáveis, base antiderrapante e regulagem manual de resistência. Estrutura leve, fácil de transportar e higienizar. </t>
  </si>
  <si>
    <t>Bola massageadora dupla, tipo Diamond, indicada para alívio de tensões musculares e estimulação da circulação, com formato anatômico e superfície texturizada para melhor aderência; material em borracha termoplástica ou similar, de alta resistência; uso manual em diversas regiões do corpo.</t>
  </si>
  <si>
    <t>Eletrodo de silicone reutilizável, autoadesivo, medindo 5 x 5 cm, indicado para uso em equipamentos de eletroterapia; compatível com diversos aparelhos por meio de conector tipo pino.</t>
  </si>
  <si>
    <t>Disco inflável para propriocepção, utilizado para treinamento de equilíbrio, coordenação motora e reabilitação física; superfície com textura antiderrapante em ambos os lados, podendo ser utilizado em pé ou sentado; confeccionado em material resistente, com válvula para ajuste de pressão por insuflação.</t>
  </si>
  <si>
    <t>Halter emborrachado de 5 kg, indicado para exercícios de fortalecimento muscular e treinamento físico; revestimento emborrachado antiderrapante para maior segurança e durabilidade; formato ergonômico para fácil manuseio.</t>
  </si>
  <si>
    <t>Circuito motricidade infantil  - conjunto de 4 peças para desenvolvimento motor infantil inclui ESCADA (50x50x30 cm), RAMPA (50x50x30 cm a 4 cm), COLCHONETE (50x50x4 cm) e PEÇA RETANGULAR (50x50x30 cm), projetado para estimular a coordenação, equilíbrio e habilidades motoras dos bebês. Cada peça possui enchimento em espuma de alta densidade, oferecendo conforto e segurança, e capa em material bagum lavável, impermeável e com zíper, facilitando a manutenção. As peças apresentam cores variadas, proporcionando estímulo visual, sendo adequadas para ambientes infantis conforme normas de segurança.</t>
  </si>
  <si>
    <t>Calça sensorial  - Calça para estimulação Infantil é feita em espuma revestida com Korino, medindo 45 x 100 cm. Indicada para crianças de todas as idades, promovendo estímulos sensoriais e desenvolvimento motor de forma segura e confortável.</t>
  </si>
  <si>
    <t>Bancos terapêuticos  - são versáteis e podem ser usados para diversas funções, como escada, apoio de pé, mesa de atividades, entre outros. Com diferentes alturas, os bancos podem ser ajustados conforme a necessidade e a criatividade do terapeuta. Eles se encaixam um sobre o outro, facilitando o armazenamento. O conjunto é composto por 6 bancos com as seguintes medidas: 60 x 28 x 43 cm (maior), 55 x 28 x 36 cm, 50 x 28 x 29 cm, 45 x 28 x 22 cm, 40 x 28 x 15 cm e 35 x 28 x 8 cm (menor).</t>
  </si>
  <si>
    <t>Tabuleiro sensorial montessori de encaixe madeira - com 75 peças, é ideal para crianças a partir de 3 anos. Com 40 cm de comprimento, 16 cm de largura e 8 cm de altura, o brinquedo ajuda a desenvolver coordenação motora, percepção visual, criatividade e raciocínio lógico, ao permitir a exploração de cores, formas geométricas e números de forma interativa. A abordagem Montessori incentiva a autonomia no aprendizado.</t>
  </si>
  <si>
    <t>Kit brinquedos de encaixe contém 124 peças - em plástico resistente, atóxico e com cores vibrantes, ideal para estimular a coordenação motora, criatividade e raciocínio lógico das crianças. Permite montar até 10 figuras diferentes, como palhaço, tartaruga, peixe, pirâmide, locomotiva e outros. As peças são seguras, com acabamento arredondado e de fácil encaixe. Não utiliza pilhas, proporcionando brincadeiras educativas e contínuas.</t>
  </si>
  <si>
    <t>Kit com 3 rolos de posicionamento - indicado para uso em fisioterapia, reabilitação e cuidados com pacientes acamados. Auxilia na mudança de posição, oferece suporte postural e conforto durante os exercícios e atendimentos. Fabricados com espuma de alta densidade e revestimento em material impermeável de fácil limpeza, para garantir durabilidade, higiene e segurança no uso profissional. Medidas: 40x15 cm, 40x20 cm e 40x25 cm.</t>
  </si>
  <si>
    <t>Tatame em placas intertravadas de e.v.a. (etileno-acetato de vinil) - Cores variadas, com bordas de acabamento. DIMENSÕES E TOLERÂNCIAS (para + ou – 10mm) Tamanhos aproximados das placas 50 mm x 50 mm, espessura 20 mm. Características adicionais: Placas de tatame intertravadas e bordas de acabamento, confeccionadas em E.V.A. (100%), atóxicas, com superfície texturizada, siliconadas, antiderrapante e lavável; densidade entre 150 e 180 gramas por centímetro cúbico; cada peça deve ser fornecida em conjunto com uma borda de acabamento. Os encaixes devem proporcionar a junção perfeita das peças; as arestas de bordas e placas devem ser uniformes, com corte preciso a 90º em relação ao plano da superfície, isentas de rebarbas e falhas. Garantia Mínima de três meses a partir da data da entrega, contra defeitos de fabricação.</t>
  </si>
  <si>
    <t>Conjunto tábua de equilíbrio e propriocepção para fisioterapia - Conjunto composto por 4 equipamentos desenvolvidos para exercícios de equilíbrio, coordenação motora e propriocepção, indicado para uso em fisioterapia, reabilitação e treinamento funcional: 1. DISCO DE EQUILÍBRIO – Superfície circular com 38 cm de diâmetro, base com 9 cm de diâmetro e 9,3 cm de altura total. Fabricado com superfície em MDF de 15 mm revestido com EVA antiderrapante e base em madeira maciça. 2. TÁBUA DE EQUILÍBRIO RETANGULAR – Plataforma estável e dinâmica, com dimensões de 60 cm (comprimento) x 39 cm (largura) x 10 cm (altura), indicada para exercícios de estabilidade e fortalecimento. 3. RAMPA DE EQUILÍBRIO – Equipamento com inclinação progressiva, ideal para variação de intensidade dos exercícios. Medidas: 32,5 cm (comprimento) x 42 cm (largura) x 16,5 cm (altura). 4. TÁBUA DE EQUILÍBRIO Formato 8 – Plataforma em formato de número 8, desenvolvida para treinos que exigem maior controle corporal e coordenação. Dimensões: 69,5 cm (comprimento) x 34 cm (largura) x 9 cm (altura). Todos os itens são confeccionados com materiais resistentes e antiderrapantes, adequados para uso clínico, garantindo segurança, durabilidade e fácil higienização.</t>
  </si>
  <si>
    <t>Meia bola de equilíbrio com alças - indicada para exercícios de força, equilíbrio, flexibilidade e condicionamento físico, amplamente utilizada em fisioterapia, reabilitação e treinamento funcional. Conta com sistema de segurança antiestouro e superfície resistente, suportando até 200 kg. Possui base estável e acompanha dois resistores elásticos que permitem a realização de exercícios com membros superiores e inferiores, além de bomba de ar para enchimento. Suas dimensões são 58 cm de diâmetro por 25 cm de altura e peso aproximado de 5,5 kg. Ideal para treinos versáteis que envolvem estabilidade, fortalecimento muscular e coordenação motora.</t>
  </si>
  <si>
    <t>Esteira kids - largura aproximada: 52cm; - comprimento aproximado: 74cm; - altura aproximado: 20cm; - peso aproximado: 20kg; - tamanho da lona aproximado: 52cm x 74cm; - equipamento com regulagem de velocidade, botão de parada, botão de liga e desliga e painel indicador de velocidade.</t>
  </si>
  <si>
    <t>Conjunto de instrumentos de percussão múltipla com 22 unidades - composto por 15 tipos diferentes de instrumentos de agitação e sopro, especialmente desenvolvidos para bebês e crianças, fabricados em madeira e materiais atóxicos, seguros e resistentes, com acabamento de alta qualidade, de fácil higienização, ideal para musicalização infantil, estímulo sensorial e coordenação motora; inclui 2 castanholas, 2 maracas, 2 pandeiros pequenos, 2 chocalhos de mão, 2 clavas, 2 sinos de pulso, 1 triângulo com baqueta, 2 blocos sonoros, 1 reco-reco, 1 tambor, 1 apito, 1 flauta e 1 xilofone infantil; acompanha bolsa para transporte e armazenamento.</t>
  </si>
  <si>
    <t>Conjunto de brinquedos de atividade física com 68 peças - linha de movimentação ativa, confeccionado em madeira e plástico resistente, destinado ao desenvolvimento da coordenação motora global, orientação espaço-temporal e equilíbrio em crianças; composto por 10 bases para arco (220x225mm), 04 bases para bastão (220x220mm), 08 bastões em madeira revestidos com plástico (90cm), 05 arcos coloridos de plástico (63cm de diâmetro), 02 semiarcos coloridos (63cm de diâmetro), 04 bases para semiarcos (250x65x30mm), 03 pranchas de equilíbrio em madeira (90cm), 04 bases para pranchas (25cm), 01 base em “X” para jogo de argola (400mm), 05 pinos coloridos (100mm), 05 argolas de PVC (100mm), 08 bases de madeira para suporte das barras (220x220mm) e 08 suportes com quatro alturas distintas (20mm, 30mm, 40mm e 50mm); todos os itens seguros, atóxicos, de fácil manuseio e higienização, indicados para uso terapêutico e educacional.</t>
  </si>
  <si>
    <t>Foi utilizada mediante informações qualitativas, tais como pesquisas de opinião e informações prestadas por funcionários.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</si>
</sst>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R$&quot;\ * #,##0.00_-;\-&quot;R$&quot;\ * #,##0.00_-;_-&quot;R$&quot;\ * &quot;-&quot;??_-;_-@_-"/>
    <numFmt numFmtId="164" formatCode="&quot;R$&quot;\ #,##0.00"/>
    <numFmt numFmtId="165" formatCode="0.0000"/>
  </numFmts>
  <fonts count="17" x14ac:knownFonts="1">
    <font>
      <sz val="11"/>
      <color theme="1"/>
      <name val="Calibri"/>
      <family val="2"/>
      <scheme val="minor"/>
    </font>
    <font>
      <b/>
      <sz val="11"/>
      <color theme="1"/>
      <name val="Arial Narrow"/>
      <family val="2"/>
    </font>
    <font>
      <sz val="11"/>
      <color theme="1"/>
      <name val="Arial Narrow"/>
      <family val="2"/>
    </font>
    <font>
      <b/>
      <sz val="11"/>
      <color rgb="FF000000"/>
      <name val="Arial Narrow"/>
      <family val="2"/>
    </font>
    <font>
      <sz val="10"/>
      <color theme="1"/>
      <name val="Arial"/>
      <family val="2"/>
    </font>
    <font>
      <sz val="11"/>
      <color theme="1"/>
      <name val="Calibri"/>
      <family val="2"/>
      <scheme val="minor"/>
    </font>
    <font>
      <b/>
      <sz val="11"/>
      <color theme="1"/>
      <name val="Calibri"/>
      <family val="2"/>
      <scheme val="minor"/>
    </font>
    <font>
      <sz val="11"/>
      <color theme="1" tint="4.9989318521683403E-2"/>
      <name val="Arial Narrow"/>
      <family val="2"/>
    </font>
    <font>
      <sz val="11"/>
      <name val="Arial Narrow"/>
      <family val="2"/>
    </font>
    <font>
      <b/>
      <sz val="11"/>
      <name val="Arial Narrow"/>
      <family val="2"/>
    </font>
    <font>
      <sz val="11"/>
      <color rgb="FF000000"/>
      <name val="Arial Narrow"/>
      <family val="2"/>
    </font>
    <font>
      <sz val="8"/>
      <name val="Calibri"/>
      <family val="2"/>
      <scheme val="minor"/>
    </font>
    <font>
      <sz val="11"/>
      <color rgb="FFFF0000"/>
      <name val="Arial Narrow"/>
      <family val="2"/>
    </font>
    <font>
      <b/>
      <vertAlign val="superscript"/>
      <sz val="11"/>
      <color rgb="FF000000"/>
      <name val="Arial Narrow"/>
      <family val="2"/>
    </font>
    <font>
      <b/>
      <sz val="11"/>
      <color theme="1" tint="4.9989318521683403E-2"/>
      <name val="Arial Narrow"/>
      <family val="2"/>
    </font>
    <font>
      <sz val="10"/>
      <color theme="1"/>
      <name val="Arial Narrow"/>
      <family val="2"/>
    </font>
    <font>
      <sz val="10"/>
      <name val="Arial Narrow"/>
      <family val="2"/>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s>
  <cellStyleXfs count="5">
    <xf numFmtId="0" fontId="0" fillId="0" borderId="0"/>
    <xf numFmtId="0" fontId="4" fillId="0" borderId="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cellStyleXfs>
  <cellXfs count="111">
    <xf numFmtId="0" fontId="0" fillId="0" borderId="0" xfId="0"/>
    <xf numFmtId="0" fontId="2" fillId="2" borderId="1" xfId="0" applyFont="1" applyFill="1" applyBorder="1" applyAlignment="1">
      <alignment horizontal="center" vertical="center" wrapText="1"/>
    </xf>
    <xf numFmtId="0" fontId="6" fillId="0" borderId="0" xfId="0" applyFont="1" applyProtection="1">
      <protection locked="0"/>
    </xf>
    <xf numFmtId="0" fontId="2" fillId="0" borderId="0" xfId="0" applyFont="1" applyAlignment="1">
      <alignment wrapText="1"/>
    </xf>
    <xf numFmtId="0" fontId="2" fillId="0" borderId="0" xfId="0" applyFont="1" applyAlignment="1">
      <alignment horizontal="center" wrapText="1"/>
    </xf>
    <xf numFmtId="0" fontId="2" fillId="0" borderId="0" xfId="0" applyFont="1" applyAlignment="1">
      <alignment horizontal="center" vertical="center" wrapText="1"/>
    </xf>
    <xf numFmtId="164" fontId="2" fillId="0" borderId="0" xfId="0" applyNumberFormat="1" applyFont="1" applyAlignment="1">
      <alignment horizontal="center" vertical="center" wrapText="1"/>
    </xf>
    <xf numFmtId="10" fontId="2" fillId="0" borderId="0" xfId="2" applyNumberFormat="1" applyFont="1" applyAlignment="1">
      <alignment horizontal="center" vertical="center" wrapText="1"/>
    </xf>
    <xf numFmtId="165" fontId="2" fillId="0" borderId="0" xfId="0" applyNumberFormat="1" applyFont="1" applyAlignment="1">
      <alignment horizontal="center" vertical="center" wrapText="1"/>
    </xf>
    <xf numFmtId="164" fontId="2" fillId="0" borderId="0" xfId="0" applyNumberFormat="1" applyFont="1" applyAlignment="1">
      <alignment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horizontal="justify" vertical="top" wrapText="1"/>
    </xf>
    <xf numFmtId="0" fontId="1" fillId="0" borderId="0" xfId="0" applyFont="1" applyAlignment="1">
      <alignment wrapText="1"/>
    </xf>
    <xf numFmtId="0" fontId="1" fillId="0" borderId="0" xfId="0" applyFont="1" applyAlignment="1">
      <alignment horizontal="center" wrapText="1"/>
    </xf>
    <xf numFmtId="0" fontId="8" fillId="2" borderId="0" xfId="0" applyFont="1" applyFill="1" applyAlignment="1">
      <alignment wrapText="1"/>
    </xf>
    <xf numFmtId="164" fontId="2" fillId="4" borderId="0" xfId="0" applyNumberFormat="1" applyFont="1" applyFill="1" applyAlignment="1">
      <alignment horizontal="center" vertical="center" wrapText="1"/>
    </xf>
    <xf numFmtId="164" fontId="2" fillId="2" borderId="0" xfId="0" applyNumberFormat="1" applyFont="1" applyFill="1" applyAlignment="1">
      <alignment horizontal="center" vertical="center" wrapText="1"/>
    </xf>
    <xf numFmtId="0" fontId="0" fillId="0" borderId="0" xfId="0" applyProtection="1">
      <protection locked="0"/>
    </xf>
    <xf numFmtId="0" fontId="8"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justify" vertical="top" wrapText="1"/>
      <protection locked="0"/>
    </xf>
    <xf numFmtId="0" fontId="12" fillId="2" borderId="0" xfId="0" applyFont="1" applyFill="1" applyAlignment="1">
      <alignment horizontal="center" vertical="center" wrapText="1"/>
    </xf>
    <xf numFmtId="0" fontId="1" fillId="0" borderId="0" xfId="0" applyFont="1" applyAlignment="1" applyProtection="1">
      <alignment horizontal="justify" vertical="center"/>
      <protection locked="0"/>
    </xf>
    <xf numFmtId="9" fontId="7" fillId="2" borderId="0" xfId="2" applyFont="1" applyFill="1" applyAlignment="1">
      <alignment wrapText="1"/>
    </xf>
    <xf numFmtId="9" fontId="7" fillId="2" borderId="0" xfId="2" applyFont="1" applyFill="1" applyAlignment="1">
      <alignment horizontal="center" vertical="center" wrapText="1"/>
    </xf>
    <xf numFmtId="9" fontId="7" fillId="2" borderId="0" xfId="2" applyFont="1" applyFill="1" applyAlignment="1">
      <alignment horizontal="center" wrapText="1"/>
    </xf>
    <xf numFmtId="0" fontId="2" fillId="2" borderId="0" xfId="0" applyFont="1" applyFill="1" applyAlignment="1">
      <alignment wrapText="1"/>
    </xf>
    <xf numFmtId="0" fontId="2" fillId="2" borderId="0" xfId="0" applyFont="1" applyFill="1" applyAlignment="1">
      <alignment horizontal="center" vertical="center" wrapText="1"/>
    </xf>
    <xf numFmtId="0" fontId="1" fillId="2" borderId="1" xfId="0" applyFont="1" applyFill="1" applyBorder="1" applyAlignment="1">
      <alignment horizontal="center" vertical="center" wrapText="1"/>
    </xf>
    <xf numFmtId="0" fontId="2" fillId="0" borderId="0" xfId="0" applyFont="1" applyProtection="1">
      <protection locked="0"/>
    </xf>
    <xf numFmtId="0" fontId="2" fillId="2" borderId="0" xfId="0" applyFont="1" applyFill="1" applyProtection="1">
      <protection locked="0"/>
    </xf>
    <xf numFmtId="0" fontId="1" fillId="0" borderId="0" xfId="0" applyFont="1" applyAlignment="1" applyProtection="1">
      <alignment vertical="center"/>
      <protection locked="0"/>
    </xf>
    <xf numFmtId="0" fontId="1" fillId="0" borderId="0" xfId="0" applyFont="1" applyProtection="1">
      <protection locked="0"/>
    </xf>
    <xf numFmtId="0" fontId="8" fillId="0" borderId="1" xfId="0" applyFont="1" applyBorder="1" applyAlignment="1" applyProtection="1">
      <alignment horizontal="justify" vertical="top" wrapText="1"/>
      <protection locked="0"/>
    </xf>
    <xf numFmtId="0" fontId="10" fillId="0" borderId="1" xfId="0" applyFont="1" applyBorder="1" applyAlignment="1" applyProtection="1">
      <alignment horizontal="justify" vertical="top" wrapText="1"/>
      <protection locked="0"/>
    </xf>
    <xf numFmtId="0" fontId="2" fillId="2" borderId="1" xfId="0" applyFont="1" applyFill="1" applyBorder="1" applyAlignment="1" applyProtection="1">
      <alignment horizontal="justify" vertical="top" wrapText="1"/>
      <protection locked="0"/>
    </xf>
    <xf numFmtId="0" fontId="2" fillId="0" borderId="1" xfId="0" applyFont="1" applyBorder="1" applyAlignment="1">
      <alignment horizontal="justify" vertical="top" wrapText="1"/>
    </xf>
    <xf numFmtId="0" fontId="8" fillId="0" borderId="1"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2" fillId="0" borderId="0" xfId="0" applyFont="1"/>
    <xf numFmtId="0" fontId="1" fillId="3" borderId="1" xfId="0" applyFont="1" applyFill="1" applyBorder="1" applyAlignment="1">
      <alignment horizontal="center" vertical="center" wrapText="1"/>
    </xf>
    <xf numFmtId="0" fontId="1" fillId="3" borderId="1" xfId="0" applyFont="1" applyFill="1" applyBorder="1" applyAlignment="1">
      <alignment horizontal="center" vertical="center"/>
    </xf>
    <xf numFmtId="0" fontId="1" fillId="3" borderId="1" xfId="1" applyFont="1" applyFill="1" applyBorder="1" applyAlignment="1">
      <alignment horizontal="center" vertical="center" wrapText="1"/>
    </xf>
    <xf numFmtId="0" fontId="9" fillId="3" borderId="1" xfId="1" applyFont="1" applyFill="1" applyBorder="1" applyAlignment="1">
      <alignment horizontal="center" vertical="center" wrapText="1"/>
    </xf>
    <xf numFmtId="0" fontId="8" fillId="2" borderId="1" xfId="0" applyFont="1" applyFill="1" applyBorder="1" applyAlignment="1">
      <alignment horizontal="justify" vertical="top"/>
    </xf>
    <xf numFmtId="1" fontId="2" fillId="2" borderId="1" xfId="0" applyNumberFormat="1" applyFont="1" applyFill="1" applyBorder="1" applyAlignment="1">
      <alignment horizontal="center" vertical="center" wrapText="1"/>
    </xf>
    <xf numFmtId="164" fontId="8" fillId="2" borderId="1" xfId="1"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164" fontId="9" fillId="3" borderId="1" xfId="0" applyNumberFormat="1" applyFont="1" applyFill="1" applyBorder="1" applyAlignment="1">
      <alignment horizontal="center" vertical="center" wrapText="1"/>
    </xf>
    <xf numFmtId="164" fontId="3" fillId="3"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0" fontId="1" fillId="4" borderId="1" xfId="1" applyFont="1" applyFill="1" applyBorder="1" applyAlignment="1">
      <alignment horizontal="center" vertical="center" wrapText="1"/>
    </xf>
    <xf numFmtId="164" fontId="2" fillId="4" borderId="1" xfId="1" applyNumberFormat="1" applyFont="1" applyFill="1" applyBorder="1" applyAlignment="1">
      <alignment horizontal="center" vertical="center" wrapText="1"/>
    </xf>
    <xf numFmtId="164" fontId="8" fillId="4" borderId="1" xfId="1" applyNumberFormat="1" applyFont="1" applyFill="1" applyBorder="1" applyAlignment="1">
      <alignment horizontal="center" vertical="center" wrapText="1"/>
    </xf>
    <xf numFmtId="9" fontId="1" fillId="3" borderId="1" xfId="2" applyFont="1" applyFill="1" applyBorder="1" applyAlignment="1">
      <alignment horizontal="center" vertical="center" wrapText="1"/>
    </xf>
    <xf numFmtId="164" fontId="1" fillId="3" borderId="1" xfId="0" applyNumberFormat="1" applyFont="1" applyFill="1" applyBorder="1" applyAlignment="1">
      <alignment horizontal="center" vertical="center" wrapText="1"/>
    </xf>
    <xf numFmtId="0" fontId="7" fillId="2" borderId="0" xfId="0" applyFont="1" applyFill="1" applyAlignment="1">
      <alignment horizontal="center" vertical="center" wrapText="1"/>
    </xf>
    <xf numFmtId="9" fontId="2" fillId="2" borderId="1" xfId="2" applyFont="1" applyFill="1" applyBorder="1" applyAlignment="1">
      <alignment horizontal="center" vertical="center" wrapText="1"/>
    </xf>
    <xf numFmtId="164" fontId="1" fillId="2" borderId="1" xfId="3" applyNumberFormat="1" applyFont="1" applyFill="1" applyBorder="1" applyAlignment="1">
      <alignment horizontal="center" vertical="center" wrapText="1"/>
    </xf>
    <xf numFmtId="164" fontId="7" fillId="2" borderId="0" xfId="0" applyNumberFormat="1" applyFont="1" applyFill="1" applyAlignment="1">
      <alignment horizontal="center" vertical="center" wrapText="1"/>
    </xf>
    <xf numFmtId="0" fontId="15" fillId="0" borderId="1" xfId="0" applyFont="1" applyBorder="1" applyAlignment="1">
      <alignment horizontal="center" vertical="center"/>
    </xf>
    <xf numFmtId="0" fontId="16" fillId="2" borderId="1" xfId="0" applyFont="1" applyFill="1" applyBorder="1" applyAlignment="1">
      <alignment horizontal="center" vertical="center" wrapText="1"/>
    </xf>
    <xf numFmtId="0" fontId="2" fillId="0" borderId="1" xfId="0" applyFont="1" applyBorder="1" applyAlignment="1">
      <alignment wrapText="1"/>
    </xf>
    <xf numFmtId="0" fontId="16" fillId="0" borderId="1" xfId="0" applyFont="1" applyBorder="1" applyAlignment="1">
      <alignment horizontal="center" vertical="center" wrapText="1"/>
    </xf>
    <xf numFmtId="0" fontId="10" fillId="0" borderId="1" xfId="0" applyFont="1" applyBorder="1" applyAlignment="1" applyProtection="1">
      <alignment horizontal="justify" vertical="top"/>
      <protection locked="0"/>
    </xf>
    <xf numFmtId="0" fontId="2" fillId="0" borderId="0" xfId="0" applyFont="1" applyAlignment="1" applyProtection="1">
      <alignment wrapText="1"/>
      <protection locked="0"/>
    </xf>
    <xf numFmtId="0" fontId="1" fillId="0" borderId="0" xfId="0" applyFont="1" applyAlignment="1" applyProtection="1">
      <alignment wrapText="1"/>
      <protection locked="0"/>
    </xf>
    <xf numFmtId="0" fontId="15" fillId="2" borderId="1" xfId="0" applyFont="1" applyFill="1" applyBorder="1" applyAlignment="1">
      <alignment horizontal="center" vertical="center"/>
    </xf>
    <xf numFmtId="0" fontId="2" fillId="2" borderId="1" xfId="0" applyFont="1" applyFill="1" applyBorder="1" applyAlignment="1">
      <alignment horizontal="justify" vertical="top" wrapText="1"/>
    </xf>
    <xf numFmtId="0" fontId="2" fillId="4" borderId="1" xfId="0" applyFont="1" applyFill="1" applyBorder="1" applyAlignment="1">
      <alignment horizontal="center" vertical="center"/>
    </xf>
    <xf numFmtId="3" fontId="8" fillId="4" borderId="1" xfId="0" applyNumberFormat="1" applyFont="1" applyFill="1" applyBorder="1" applyAlignment="1">
      <alignment horizontal="center" vertical="center" wrapText="1"/>
    </xf>
    <xf numFmtId="0" fontId="2" fillId="0" borderId="0" xfId="0" applyFont="1" applyAlignment="1" applyProtection="1">
      <alignment horizontal="center" vertical="center"/>
      <protection locked="0"/>
    </xf>
    <xf numFmtId="0" fontId="7" fillId="2" borderId="1" xfId="0" applyFont="1" applyFill="1" applyBorder="1" applyAlignment="1" applyProtection="1">
      <alignment horizontal="center" vertical="center" wrapText="1"/>
      <protection locked="0"/>
    </xf>
    <xf numFmtId="0" fontId="2" fillId="2" borderId="0" xfId="0" applyFont="1" applyFill="1"/>
    <xf numFmtId="0" fontId="0" fillId="2" borderId="0" xfId="0" applyFill="1"/>
    <xf numFmtId="1" fontId="8" fillId="2" borderId="1" xfId="0" applyNumberFormat="1" applyFont="1" applyFill="1" applyBorder="1" applyAlignment="1">
      <alignment horizontal="center" vertical="center" wrapText="1"/>
    </xf>
    <xf numFmtId="164" fontId="9" fillId="2" borderId="1" xfId="0" applyNumberFormat="1" applyFont="1" applyFill="1" applyBorder="1" applyAlignment="1">
      <alignment horizontal="center" vertical="center"/>
    </xf>
    <xf numFmtId="164" fontId="9" fillId="2" borderId="6" xfId="0" applyNumberFormat="1" applyFont="1" applyFill="1" applyBorder="1" applyAlignment="1">
      <alignment horizontal="center" vertical="center"/>
    </xf>
    <xf numFmtId="164" fontId="9" fillId="2" borderId="3" xfId="0" applyNumberFormat="1" applyFont="1" applyFill="1" applyBorder="1" applyAlignment="1">
      <alignment horizontal="center" vertical="center"/>
    </xf>
    <xf numFmtId="164" fontId="9" fillId="2" borderId="0" xfId="0" applyNumberFormat="1" applyFont="1" applyFill="1" applyAlignment="1">
      <alignment horizontal="center" vertical="center"/>
    </xf>
    <xf numFmtId="164" fontId="9" fillId="2" borderId="7" xfId="0" applyNumberFormat="1" applyFont="1" applyFill="1" applyBorder="1" applyAlignment="1">
      <alignment horizontal="center" vertical="center"/>
    </xf>
    <xf numFmtId="0" fontId="1" fillId="2" borderId="0" xfId="0" applyFont="1" applyFill="1"/>
    <xf numFmtId="164" fontId="8" fillId="2" borderId="0" xfId="0" applyNumberFormat="1" applyFont="1" applyFill="1"/>
    <xf numFmtId="164" fontId="2" fillId="2" borderId="0" xfId="0" applyNumberFormat="1" applyFont="1" applyFill="1"/>
    <xf numFmtId="0" fontId="2" fillId="2" borderId="0" xfId="0" applyFont="1" applyFill="1" applyAlignment="1">
      <alignment horizontal="center"/>
    </xf>
    <xf numFmtId="0" fontId="9" fillId="3"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2" xfId="0" applyFont="1" applyFill="1" applyBorder="1" applyAlignment="1">
      <alignment horizontal="center" vertical="center"/>
    </xf>
    <xf numFmtId="0" fontId="1" fillId="2" borderId="1" xfId="0" applyFont="1" applyFill="1" applyBorder="1" applyAlignment="1">
      <alignment horizontal="center" vertical="center" wrapText="1"/>
    </xf>
    <xf numFmtId="164" fontId="1" fillId="2" borderId="1" xfId="0" applyNumberFormat="1" applyFont="1" applyFill="1" applyBorder="1" applyAlignment="1">
      <alignment horizontal="center" vertical="center"/>
    </xf>
    <xf numFmtId="0" fontId="2" fillId="0" borderId="0" xfId="0" applyFont="1" applyAlignment="1">
      <alignment horizontal="center"/>
    </xf>
    <xf numFmtId="0" fontId="3" fillId="3" borderId="1" xfId="0" applyFont="1" applyFill="1" applyBorder="1" applyAlignment="1">
      <alignment horizontal="center" vertical="center" wrapText="1"/>
    </xf>
    <xf numFmtId="0" fontId="2" fillId="0" borderId="0" xfId="0" applyFont="1" applyAlignment="1" applyProtection="1">
      <alignment horizontal="left" vertical="center"/>
      <protection locked="0"/>
    </xf>
    <xf numFmtId="0" fontId="1" fillId="0" borderId="0" xfId="0" applyFont="1" applyAlignment="1" applyProtection="1">
      <alignment horizontal="left" vertical="center"/>
      <protection locked="0"/>
    </xf>
    <xf numFmtId="0" fontId="3" fillId="4" borderId="0" xfId="0" applyFont="1" applyFill="1" applyAlignment="1" applyProtection="1">
      <alignment horizontal="center" vertical="center"/>
      <protection locked="0"/>
    </xf>
    <xf numFmtId="0" fontId="2" fillId="0" borderId="0" xfId="0" applyFont="1" applyAlignment="1" applyProtection="1">
      <alignment horizontal="center"/>
      <protection locked="0"/>
    </xf>
    <xf numFmtId="0" fontId="7" fillId="2" borderId="0" xfId="0" applyFont="1" applyFill="1" applyAlignment="1" applyProtection="1">
      <alignment horizontal="left" vertical="top" wrapText="1"/>
      <protection locked="0"/>
    </xf>
    <xf numFmtId="0" fontId="1" fillId="3" borderId="1" xfId="0" applyFont="1" applyFill="1" applyBorder="1" applyAlignment="1">
      <alignment horizontal="center" vertical="center" wrapText="1"/>
    </xf>
    <xf numFmtId="0" fontId="9" fillId="3" borderId="1" xfId="0" applyFont="1" applyFill="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2" fillId="2" borderId="0" xfId="0" applyFont="1" applyFill="1" applyAlignment="1">
      <alignment horizontal="center" wrapText="1"/>
    </xf>
    <xf numFmtId="0" fontId="9" fillId="3" borderId="3"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1" fillId="0" borderId="2" xfId="0" applyFont="1" applyBorder="1" applyAlignment="1">
      <alignment horizontal="center" vertical="center" wrapText="1"/>
    </xf>
    <xf numFmtId="164" fontId="1" fillId="2" borderId="1" xfId="0" applyNumberFormat="1"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4" borderId="0" xfId="0" applyFont="1" applyFill="1" applyAlignment="1">
      <alignment horizontal="center" wrapText="1"/>
    </xf>
    <xf numFmtId="0" fontId="2" fillId="0" borderId="8" xfId="0" applyFont="1" applyBorder="1" applyAlignment="1">
      <alignment wrapText="1"/>
    </xf>
  </cellXfs>
  <cellStyles count="5">
    <cellStyle name="Moeda" xfId="3" builtinId="4"/>
    <cellStyle name="Moeda 2" xfId="4" xr:uid="{29529DA1-41D4-48CD-9DCC-F537E93D42E4}"/>
    <cellStyle name="Normal" xfId="0" builtinId="0"/>
    <cellStyle name="Normal 2" xfId="1" xr:uid="{00000000-0005-0000-0000-000002000000}"/>
    <cellStyle name="Porcentagem" xfId="2" builtinId="5"/>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1285875</xdr:colOff>
          <xdr:row>0</xdr:row>
          <xdr:rowOff>0</xdr:rowOff>
        </xdr:from>
        <xdr:to>
          <xdr:col>4</xdr:col>
          <xdr:colOff>581025</xdr:colOff>
          <xdr:row>1</xdr:row>
          <xdr:rowOff>0</xdr:rowOff>
        </xdr:to>
        <xdr:sp macro="" textlink="">
          <xdr:nvSpPr>
            <xdr:cNvPr id="7173" name="Object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1638300</xdr:colOff>
          <xdr:row>0</xdr:row>
          <xdr:rowOff>0</xdr:rowOff>
        </xdr:from>
        <xdr:to>
          <xdr:col>4</xdr:col>
          <xdr:colOff>647700</xdr:colOff>
          <xdr:row>1</xdr:row>
          <xdr:rowOff>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1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2800350</xdr:colOff>
          <xdr:row>0</xdr:row>
          <xdr:rowOff>28575</xdr:rowOff>
        </xdr:from>
        <xdr:to>
          <xdr:col>6</xdr:col>
          <xdr:colOff>895350</xdr:colOff>
          <xdr:row>0</xdr:row>
          <xdr:rowOff>800100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2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69"/>
  <sheetViews>
    <sheetView zoomScale="78" zoomScaleNormal="78" zoomScaleSheetLayoutView="110" workbookViewId="0">
      <selection activeCell="G55" sqref="G55:H55"/>
    </sheetView>
  </sheetViews>
  <sheetFormatPr defaultRowHeight="16.5" x14ac:dyDescent="0.3"/>
  <cols>
    <col min="1" max="1" width="5.42578125" style="81" bestFit="1" customWidth="1"/>
    <col min="2" max="2" width="8.42578125" style="73" bestFit="1" customWidth="1"/>
    <col min="3" max="3" width="8.7109375" style="73" hidden="1" customWidth="1"/>
    <col min="4" max="4" width="68.42578125" style="73" customWidth="1"/>
    <col min="5" max="5" width="12" style="73" customWidth="1"/>
    <col min="6" max="6" width="11.5703125" style="73" bestFit="1" customWidth="1"/>
    <col min="7" max="7" width="12.5703125" style="82" customWidth="1"/>
    <col min="8" max="8" width="15.140625" style="83" customWidth="1"/>
    <col min="9" max="11" width="8.85546875" style="73"/>
    <col min="12" max="12" width="8.85546875" style="74"/>
  </cols>
  <sheetData>
    <row r="1" spans="1:8" ht="69.599999999999994" customHeight="1" x14ac:dyDescent="0.3">
      <c r="A1" s="84"/>
      <c r="B1" s="84"/>
      <c r="C1" s="84"/>
      <c r="D1" s="84"/>
      <c r="E1" s="84"/>
      <c r="F1" s="84"/>
      <c r="G1" s="84"/>
      <c r="H1" s="84"/>
    </row>
    <row r="2" spans="1:8" ht="54" customHeight="1" x14ac:dyDescent="0.3">
      <c r="A2" s="86" t="s">
        <v>8</v>
      </c>
      <c r="B2" s="87"/>
      <c r="C2" s="87"/>
      <c r="D2" s="87"/>
      <c r="E2" s="87"/>
      <c r="F2" s="87"/>
      <c r="G2" s="87"/>
      <c r="H2" s="87"/>
    </row>
    <row r="3" spans="1:8" x14ac:dyDescent="0.3">
      <c r="A3" s="85" t="s">
        <v>33</v>
      </c>
      <c r="B3" s="85"/>
      <c r="C3" s="85"/>
      <c r="D3" s="85"/>
      <c r="E3" s="85"/>
      <c r="F3" s="85"/>
      <c r="G3" s="85"/>
      <c r="H3" s="85"/>
    </row>
    <row r="4" spans="1:8" ht="51.6" customHeight="1" x14ac:dyDescent="0.3">
      <c r="A4" s="47" t="s">
        <v>0</v>
      </c>
      <c r="B4" s="47" t="s">
        <v>12</v>
      </c>
      <c r="C4" s="47" t="s">
        <v>1</v>
      </c>
      <c r="D4" s="47" t="s">
        <v>2</v>
      </c>
      <c r="E4" s="47" t="s">
        <v>7</v>
      </c>
      <c r="F4" s="47" t="s">
        <v>3</v>
      </c>
      <c r="G4" s="48" t="s">
        <v>4</v>
      </c>
      <c r="H4" s="49" t="s">
        <v>5</v>
      </c>
    </row>
    <row r="5" spans="1:8" ht="64.150000000000006" customHeight="1" x14ac:dyDescent="0.3">
      <c r="A5" s="27">
        <v>1</v>
      </c>
      <c r="B5" s="10">
        <f>'APÊNDICE II-MEMÓRIA DE CÁLCULO'!B6</f>
        <v>18955</v>
      </c>
      <c r="C5" s="10">
        <f>'APÊNDICE II-MEMÓRIA DE CÁLCULO'!C6</f>
        <v>329054</v>
      </c>
      <c r="D5" s="11" t="str">
        <f>'APÊNDICE II-MEMÓRIA DE CÁLCULO'!D6</f>
        <v xml:space="preserve">Par de tornozeleiras de nylon com peso de 5KG cada, para exercícios e fisioterapia. Fechamento em velcro, ajustável e confortável. Fácil limpeza. </v>
      </c>
      <c r="E5" s="10" t="str">
        <f>'APÊNDICE II-MEMÓRIA DE CÁLCULO'!E6</f>
        <v>PAR</v>
      </c>
      <c r="F5" s="75">
        <f>'APÊNDICE II-MEMÓRIA DE CÁLCULO'!F6</f>
        <v>20</v>
      </c>
      <c r="G5" s="76">
        <f>'APÊNDICE III - MAPA DE PREÇOS'!K5</f>
        <v>76</v>
      </c>
      <c r="H5" s="76">
        <f>F5*G5</f>
        <v>1520</v>
      </c>
    </row>
    <row r="6" spans="1:8" ht="66" customHeight="1" x14ac:dyDescent="0.3">
      <c r="A6" s="27">
        <v>2</v>
      </c>
      <c r="B6" s="10">
        <f>'APÊNDICE II-MEMÓRIA DE CÁLCULO'!B7</f>
        <v>18956</v>
      </c>
      <c r="C6" s="10">
        <f>'APÊNDICE II-MEMÓRIA DE CÁLCULO'!C7</f>
        <v>331229</v>
      </c>
      <c r="D6" s="11" t="str">
        <f>'APÊNDICE II-MEMÓRIA DE CÁLCULO'!D7</f>
        <v xml:space="preserve">Par de tornozeleiras de nylon com peso de 4KG cada, para exercícios e fisioterapia. Fechamento em velcro, ajustável e confortável. Fácil limpeza. </v>
      </c>
      <c r="E6" s="10" t="str">
        <f>'APÊNDICE II-MEMÓRIA DE CÁLCULO'!E7</f>
        <v>PAR</v>
      </c>
      <c r="F6" s="75">
        <f>'APÊNDICE II-MEMÓRIA DE CÁLCULO'!F7</f>
        <v>20</v>
      </c>
      <c r="G6" s="76">
        <f>'APÊNDICE III - MAPA DE PREÇOS'!K6</f>
        <v>59.08</v>
      </c>
      <c r="H6" s="76">
        <f t="shared" ref="H6:H19" si="0">F6*G6</f>
        <v>1181.5999999999999</v>
      </c>
    </row>
    <row r="7" spans="1:8" ht="66" customHeight="1" x14ac:dyDescent="0.3">
      <c r="A7" s="27">
        <v>3</v>
      </c>
      <c r="B7" s="10">
        <f>'APÊNDICE II-MEMÓRIA DE CÁLCULO'!B8</f>
        <v>18957</v>
      </c>
      <c r="C7" s="10">
        <f>'APÊNDICE II-MEMÓRIA DE CÁLCULO'!C8</f>
        <v>331228</v>
      </c>
      <c r="D7" s="11" t="str">
        <f>'APÊNDICE II-MEMÓRIA DE CÁLCULO'!D8</f>
        <v xml:space="preserve">Par de tornozeleiras de nylon com peso de 3KG cada, para exercícios e fisioterapia. Fechamento em velcro, ajustável e confortável. Fácil limpeza. </v>
      </c>
      <c r="E7" s="10" t="str">
        <f>'APÊNDICE II-MEMÓRIA DE CÁLCULO'!E8</f>
        <v>PAR</v>
      </c>
      <c r="F7" s="75">
        <f>'APÊNDICE II-MEMÓRIA DE CÁLCULO'!F8</f>
        <v>20</v>
      </c>
      <c r="G7" s="76">
        <f>'APÊNDICE III - MAPA DE PREÇOS'!K7</f>
        <v>46.22</v>
      </c>
      <c r="H7" s="76">
        <f t="shared" si="0"/>
        <v>924.4</v>
      </c>
    </row>
    <row r="8" spans="1:8" ht="67.900000000000006" customHeight="1" x14ac:dyDescent="0.3">
      <c r="A8" s="27">
        <v>4</v>
      </c>
      <c r="B8" s="10">
        <f>'APÊNDICE II-MEMÓRIA DE CÁLCULO'!B9</f>
        <v>18958</v>
      </c>
      <c r="C8" s="10">
        <f>'APÊNDICE II-MEMÓRIA DE CÁLCULO'!C9</f>
        <v>331227</v>
      </c>
      <c r="D8" s="11" t="str">
        <f>'APÊNDICE II-MEMÓRIA DE CÁLCULO'!D9</f>
        <v xml:space="preserve">Par de tornozeleiras de nylon com peso de 2KG cada, para exercícios e fisioterapia. Fechamento em velcro, ajustável e confortável. Fácil limpeza. </v>
      </c>
      <c r="E8" s="10" t="str">
        <f>'APÊNDICE II-MEMÓRIA DE CÁLCULO'!E9</f>
        <v>PAR</v>
      </c>
      <c r="F8" s="75">
        <f>'APÊNDICE II-MEMÓRIA DE CÁLCULO'!F9</f>
        <v>20</v>
      </c>
      <c r="G8" s="76">
        <f>'APÊNDICE III - MAPA DE PREÇOS'!K8</f>
        <v>44</v>
      </c>
      <c r="H8" s="76">
        <f t="shared" si="0"/>
        <v>880</v>
      </c>
    </row>
    <row r="9" spans="1:8" ht="67.900000000000006" customHeight="1" x14ac:dyDescent="0.3">
      <c r="A9" s="27">
        <v>5</v>
      </c>
      <c r="B9" s="10">
        <f>'APÊNDICE II-MEMÓRIA DE CÁLCULO'!B10</f>
        <v>18959</v>
      </c>
      <c r="C9" s="10">
        <f>'APÊNDICE II-MEMÓRIA DE CÁLCULO'!C10</f>
        <v>331226</v>
      </c>
      <c r="D9" s="11" t="str">
        <f>'APÊNDICE II-MEMÓRIA DE CÁLCULO'!D10</f>
        <v xml:space="preserve">Par de tornozeleiras de nylon com peso de 1KG cada, para exercícios e fisioterapia. Fechamento em velcro, ajustável e confortável. Fácil limpeza. </v>
      </c>
      <c r="E9" s="10" t="str">
        <f>'APÊNDICE II-MEMÓRIA DE CÁLCULO'!E10</f>
        <v>PAR</v>
      </c>
      <c r="F9" s="75">
        <f>'APÊNDICE II-MEMÓRIA DE CÁLCULO'!F10</f>
        <v>20</v>
      </c>
      <c r="G9" s="76">
        <f>'APÊNDICE III - MAPA DE PREÇOS'!K9</f>
        <v>34</v>
      </c>
      <c r="H9" s="76">
        <f t="shared" si="0"/>
        <v>680</v>
      </c>
    </row>
    <row r="10" spans="1:8" ht="66" customHeight="1" x14ac:dyDescent="0.3">
      <c r="A10" s="27">
        <v>6</v>
      </c>
      <c r="B10" s="10">
        <f>'APÊNDICE II-MEMÓRIA DE CÁLCULO'!B11</f>
        <v>18960</v>
      </c>
      <c r="C10" s="10" t="str">
        <f>'APÊNDICE II-MEMÓRIA DE CÁLCULO'!C11</f>
        <v>-</v>
      </c>
      <c r="D10" s="11" t="str">
        <f>'APÊNDICE II-MEMÓRIA DE CÁLCULO'!D11</f>
        <v xml:space="preserve">Par de tornozeleiras de nylon com peso de 500g cada, para exercícios e fisioterapia. Fechamento em velcro, ajustável e confortável. Fácil limpeza. </v>
      </c>
      <c r="E10" s="10" t="str">
        <f>'APÊNDICE II-MEMÓRIA DE CÁLCULO'!E11</f>
        <v>PAR</v>
      </c>
      <c r="F10" s="75">
        <f>'APÊNDICE II-MEMÓRIA DE CÁLCULO'!F11</f>
        <v>20</v>
      </c>
      <c r="G10" s="76">
        <f>'APÊNDICE III - MAPA DE PREÇOS'!K10</f>
        <v>34.15</v>
      </c>
      <c r="H10" s="76">
        <f t="shared" si="0"/>
        <v>683</v>
      </c>
    </row>
    <row r="11" spans="1:8" ht="102" customHeight="1" x14ac:dyDescent="0.3">
      <c r="A11" s="27">
        <v>7</v>
      </c>
      <c r="B11" s="10">
        <f>'APÊNDICE II-MEMÓRIA DE CÁLCULO'!B12</f>
        <v>18961</v>
      </c>
      <c r="C11" s="10" t="str">
        <f>'APÊNDICE II-MEMÓRIA DE CÁLCULO'!C12</f>
        <v>-</v>
      </c>
      <c r="D11" s="11" t="str">
        <f>'APÊNDICE II-MEMÓRIA DE CÁLCULO'!D12</f>
        <v>Bola massageadora dupla, tipo Diamond, indicada para alívio de tensões musculares e estimulação da circulação, com formato anatômico e superfície texturizada para melhor aderência; material em borracha termoplástica ou similar, de alta resistência; uso manual em diversas regiões do corpo.</v>
      </c>
      <c r="E11" s="10" t="str">
        <f>'APÊNDICE II-MEMÓRIA DE CÁLCULO'!E12</f>
        <v>UNIDADE</v>
      </c>
      <c r="F11" s="75">
        <f>'APÊNDICE II-MEMÓRIA DE CÁLCULO'!F12</f>
        <v>10</v>
      </c>
      <c r="G11" s="76">
        <f>'APÊNDICE III - MAPA DE PREÇOS'!K11</f>
        <v>63</v>
      </c>
      <c r="H11" s="76">
        <f t="shared" si="0"/>
        <v>630</v>
      </c>
    </row>
    <row r="12" spans="1:8" ht="66" x14ac:dyDescent="0.3">
      <c r="A12" s="27">
        <v>8</v>
      </c>
      <c r="B12" s="10">
        <f>'APÊNDICE II-MEMÓRIA DE CÁLCULO'!B13</f>
        <v>18962</v>
      </c>
      <c r="C12" s="10">
        <f>'APÊNDICE II-MEMÓRIA DE CÁLCULO'!C13</f>
        <v>426691</v>
      </c>
      <c r="D12" s="11" t="str">
        <f>'APÊNDICE II-MEMÓRIA DE CÁLCULO'!D13</f>
        <v>Barra paralela tipo Classic, cor preta, indicada para exercícios de marcha, equilíbrio e reabilitação física; estrutura em aço carbono com pintura epóxi, regulagem de altura com engate rápido, capacidade máxima suportada de 140 kg; com registro na  ANVISA.</v>
      </c>
      <c r="E12" s="10" t="str">
        <f>'APÊNDICE II-MEMÓRIA DE CÁLCULO'!E13</f>
        <v>UNIDADE</v>
      </c>
      <c r="F12" s="75">
        <f>'APÊNDICE II-MEMÓRIA DE CÁLCULO'!F13</f>
        <v>2</v>
      </c>
      <c r="G12" s="76">
        <f>'APÊNDICE III - MAPA DE PREÇOS'!K12</f>
        <v>1501</v>
      </c>
      <c r="H12" s="76">
        <f t="shared" si="0"/>
        <v>3002</v>
      </c>
    </row>
    <row r="13" spans="1:8" ht="82.5" x14ac:dyDescent="0.3">
      <c r="A13" s="27">
        <v>9</v>
      </c>
      <c r="B13" s="10">
        <f>'APÊNDICE II-MEMÓRIA DE CÁLCULO'!B14</f>
        <v>18963</v>
      </c>
      <c r="C13" s="10" t="str">
        <f>'APÊNDICE II-MEMÓRIA DE CÁLCULO'!C14</f>
        <v>-</v>
      </c>
      <c r="D13" s="11" t="str">
        <f>'APÊNDICE II-MEMÓRIA DE CÁLCULO'!D14</f>
        <v>Piso antiderrapante para barra paralela, confeccionado em madeira compensada de virola com revestimento em película de selador e emborrachado tipo ravena feijão; estrutura modular com extremidades rebaixadas para facilitar o acesso de cadeirantes e pessoas com mobilidade reduzida; capacidade máxima suportada: 140 kg; com registro na  ANVISA.</v>
      </c>
      <c r="E13" s="10" t="str">
        <f>'APÊNDICE II-MEMÓRIA DE CÁLCULO'!E14</f>
        <v>UNIDADE</v>
      </c>
      <c r="F13" s="75">
        <f>'APÊNDICE II-MEMÓRIA DE CÁLCULO'!F14</f>
        <v>2</v>
      </c>
      <c r="G13" s="76">
        <f>'APÊNDICE III - MAPA DE PREÇOS'!K13</f>
        <v>874.5</v>
      </c>
      <c r="H13" s="76">
        <f t="shared" si="0"/>
        <v>1749</v>
      </c>
    </row>
    <row r="14" spans="1:8" ht="49.5" x14ac:dyDescent="0.3">
      <c r="A14" s="27">
        <v>10</v>
      </c>
      <c r="B14" s="10">
        <f>'APÊNDICE II-MEMÓRIA DE CÁLCULO'!B15</f>
        <v>18964</v>
      </c>
      <c r="C14" s="10" t="str">
        <f>'APÊNDICE II-MEMÓRIA DE CÁLCULO'!C15</f>
        <v>-</v>
      </c>
      <c r="D14" s="11" t="str">
        <f>'APÊNDICE II-MEMÓRIA DE CÁLCULO'!D15</f>
        <v>Eletrodo de silicone reutilizável, autoadesivo, medindo 5 x 5 cm, indicado para uso em equipamentos de eletroterapia; compatível com diversos aparelhos por meio de conector tipo pino.</v>
      </c>
      <c r="E14" s="10" t="str">
        <f>'APÊNDICE II-MEMÓRIA DE CÁLCULO'!E15</f>
        <v>UNIDADE</v>
      </c>
      <c r="F14" s="75">
        <f>'APÊNDICE II-MEMÓRIA DE CÁLCULO'!F15</f>
        <v>120</v>
      </c>
      <c r="G14" s="76">
        <f>'APÊNDICE III - MAPA DE PREÇOS'!K14</f>
        <v>44</v>
      </c>
      <c r="H14" s="76">
        <f t="shared" si="0"/>
        <v>5280</v>
      </c>
    </row>
    <row r="15" spans="1:8" ht="66" x14ac:dyDescent="0.3">
      <c r="A15" s="27">
        <v>11</v>
      </c>
      <c r="B15" s="10">
        <f>'APÊNDICE II-MEMÓRIA DE CÁLCULO'!B16</f>
        <v>18965</v>
      </c>
      <c r="C15" s="10">
        <f>'APÊNDICE II-MEMÓRIA DE CÁLCULO'!C16</f>
        <v>400769</v>
      </c>
      <c r="D15" s="11" t="str">
        <f>'APÊNDICE II-MEMÓRIA DE CÁLCULO'!D16</f>
        <v>Disco inflável para propriocepção, utilizado para treinamento de equilíbrio, coordenação motora e reabilitação física; superfície com textura antiderrapante em ambos os lados, podendo ser utilizado em pé ou sentado; confeccionado em material resistente, com válvula para ajuste de pressão por insuflação.</v>
      </c>
      <c r="E15" s="10" t="str">
        <f>'APÊNDICE II-MEMÓRIA DE CÁLCULO'!E16</f>
        <v>UNIDADE</v>
      </c>
      <c r="F15" s="75">
        <f>'APÊNDICE II-MEMÓRIA DE CÁLCULO'!F16</f>
        <v>5</v>
      </c>
      <c r="G15" s="76">
        <f>'APÊNDICE III - MAPA DE PREÇOS'!K15</f>
        <v>90.26</v>
      </c>
      <c r="H15" s="76">
        <f t="shared" si="0"/>
        <v>451.3</v>
      </c>
    </row>
    <row r="16" spans="1:8" ht="66" x14ac:dyDescent="0.3">
      <c r="A16" s="27">
        <v>12</v>
      </c>
      <c r="B16" s="10">
        <f>'APÊNDICE II-MEMÓRIA DE CÁLCULO'!B17</f>
        <v>18966</v>
      </c>
      <c r="C16" s="10" t="str">
        <f>'APÊNDICE II-MEMÓRIA DE CÁLCULO'!C17</f>
        <v>-</v>
      </c>
      <c r="D16" s="11" t="str">
        <f>'APÊNDICE II-MEMÓRIA DE CÁLCULO'!D17</f>
        <v>Cabo tipo 38, compatível com equipamentos de eletroterapia como Neurodyn II, Neurodyn III, Neurodyn Compact e aparelhos com tecnologia Aussie; utilizado para condução de estímulos elétricos entre o equipamento e os eletrodos; material flexível e resistente, com conectores padrão; com registro na  ANVISA.</v>
      </c>
      <c r="E16" s="10" t="str">
        <f>'APÊNDICE II-MEMÓRIA DE CÁLCULO'!E17</f>
        <v>UNIDADE</v>
      </c>
      <c r="F16" s="75">
        <f>'APÊNDICE II-MEMÓRIA DE CÁLCULO'!F17</f>
        <v>30</v>
      </c>
      <c r="G16" s="76">
        <f>'APÊNDICE III - MAPA DE PREÇOS'!K16</f>
        <v>135.9</v>
      </c>
      <c r="H16" s="76">
        <f t="shared" si="0"/>
        <v>4077</v>
      </c>
    </row>
    <row r="17" spans="1:8" ht="115.5" x14ac:dyDescent="0.3">
      <c r="A17" s="27">
        <v>13</v>
      </c>
      <c r="B17" s="10">
        <f>'APÊNDICE II-MEMÓRIA DE CÁLCULO'!B18</f>
        <v>18967</v>
      </c>
      <c r="C17" s="10" t="str">
        <f>'APÊNDICE II-MEMÓRIA DE CÁLCULO'!C18</f>
        <v>-</v>
      </c>
      <c r="D17" s="11" t="str">
        <f>'APÊNDICE II-MEMÓRIA DE CÁLCULO'!D18</f>
        <v xml:space="preserve">Cabo tipo 09, 2 vias, nas cores azul e verde, compatível com equipamentos de eletroterapia como Neurodyn II e aparelhos com tecnologia Aussie; utilizado para transmissão de estímulos elétricos entre o equipamento e os eletrodos; confeccionado em material flexível e resistente, com conectores padrão;  com registro na  ANVISA.
</v>
      </c>
      <c r="E17" s="10" t="str">
        <f>'APÊNDICE II-MEMÓRIA DE CÁLCULO'!E18</f>
        <v>UNIDADE</v>
      </c>
      <c r="F17" s="75">
        <f>'APÊNDICE II-MEMÓRIA DE CÁLCULO'!F18</f>
        <v>4</v>
      </c>
      <c r="G17" s="76">
        <f>'APÊNDICE III - MAPA DE PREÇOS'!K17</f>
        <v>100</v>
      </c>
      <c r="H17" s="76">
        <f t="shared" si="0"/>
        <v>400</v>
      </c>
    </row>
    <row r="18" spans="1:8" ht="97.15" customHeight="1" x14ac:dyDescent="0.3">
      <c r="A18" s="27">
        <v>14</v>
      </c>
      <c r="B18" s="10">
        <f>'APÊNDICE II-MEMÓRIA DE CÁLCULO'!B19</f>
        <v>18968</v>
      </c>
      <c r="C18" s="10">
        <f>'APÊNDICE II-MEMÓRIA DE CÁLCULO'!C19</f>
        <v>370706</v>
      </c>
      <c r="D18" s="11" t="str">
        <f>'APÊNDICE II-MEMÓRIA DE CÁLCULO'!D19</f>
        <v>Halter emborrachado de 5 kg, indicado para exercícios de fortalecimento muscular e treinamento físico; revestimento emborrachado antiderrapante para maior segurança e durabilidade; formato ergonômico para fácil manuseio.</v>
      </c>
      <c r="E18" s="10" t="str">
        <f>'APÊNDICE II-MEMÓRIA DE CÁLCULO'!E19</f>
        <v>UNIDADE</v>
      </c>
      <c r="F18" s="75">
        <f>'APÊNDICE II-MEMÓRIA DE CÁLCULO'!F19</f>
        <v>10</v>
      </c>
      <c r="G18" s="76">
        <f>'APÊNDICE III - MAPA DE PREÇOS'!K18</f>
        <v>130</v>
      </c>
      <c r="H18" s="76">
        <f t="shared" si="0"/>
        <v>1300</v>
      </c>
    </row>
    <row r="19" spans="1:8" ht="49.5" x14ac:dyDescent="0.3">
      <c r="A19" s="27">
        <v>15</v>
      </c>
      <c r="B19" s="10">
        <f>'APÊNDICE II-MEMÓRIA DE CÁLCULO'!B20</f>
        <v>18969</v>
      </c>
      <c r="C19" s="10">
        <f>'APÊNDICE II-MEMÓRIA DE CÁLCULO'!C20</f>
        <v>370705</v>
      </c>
      <c r="D19" s="11" t="str">
        <f>'APÊNDICE II-MEMÓRIA DE CÁLCULO'!D20</f>
        <v>Halter emborrachado de 4 kg, indicado para exercícios de fortalecimento muscular e treinamento físico; revestimento emborrachado antiderrapante para maior segurança e durabilidade; formato ergonômico para fácil manuseio.</v>
      </c>
      <c r="E19" s="10" t="str">
        <f>'APÊNDICE II-MEMÓRIA DE CÁLCULO'!E20</f>
        <v>UNIDADE</v>
      </c>
      <c r="F19" s="75">
        <f>'APÊNDICE II-MEMÓRIA DE CÁLCULO'!F20</f>
        <v>10</v>
      </c>
      <c r="G19" s="76">
        <f>'APÊNDICE III - MAPA DE PREÇOS'!K19</f>
        <v>95</v>
      </c>
      <c r="H19" s="76">
        <f t="shared" si="0"/>
        <v>950</v>
      </c>
    </row>
    <row r="20" spans="1:8" ht="49.5" x14ac:dyDescent="0.3">
      <c r="A20" s="27">
        <v>16</v>
      </c>
      <c r="B20" s="10">
        <f>'APÊNDICE II-MEMÓRIA DE CÁLCULO'!B21</f>
        <v>18970</v>
      </c>
      <c r="C20" s="10">
        <f>'APÊNDICE II-MEMÓRIA DE CÁLCULO'!C21</f>
        <v>370704</v>
      </c>
      <c r="D20" s="11" t="str">
        <f>'APÊNDICE II-MEMÓRIA DE CÁLCULO'!D21</f>
        <v>Halter emborrachado de 3 kg, indicado para exercícios de fortalecimento muscular e treinamento físico; revestimento emborrachado antiderrapante para maior segurança e durabilidade; formato ergonômico para fácil manuseio.</v>
      </c>
      <c r="E20" s="10" t="str">
        <f>'APÊNDICE II-MEMÓRIA DE CÁLCULO'!E21</f>
        <v>UNIDADE</v>
      </c>
      <c r="F20" s="75">
        <f>'APÊNDICE II-MEMÓRIA DE CÁLCULO'!F21</f>
        <v>10</v>
      </c>
      <c r="G20" s="76">
        <f>'APÊNDICE III - MAPA DE PREÇOS'!K20</f>
        <v>55.75</v>
      </c>
      <c r="H20" s="76">
        <f t="shared" ref="H20:H42" si="1">F20*G20</f>
        <v>557.5</v>
      </c>
    </row>
    <row r="21" spans="1:8" ht="49.5" x14ac:dyDescent="0.3">
      <c r="A21" s="27">
        <v>17</v>
      </c>
      <c r="B21" s="10">
        <f>'APÊNDICE II-MEMÓRIA DE CÁLCULO'!B22</f>
        <v>18971</v>
      </c>
      <c r="C21" s="10">
        <f>'APÊNDICE II-MEMÓRIA DE CÁLCULO'!C22</f>
        <v>370703</v>
      </c>
      <c r="D21" s="11" t="str">
        <f>'APÊNDICE II-MEMÓRIA DE CÁLCULO'!D22</f>
        <v>Halter emborrachado de 2 kg, indicado para exercícios de fortalecimento muscular e treinamento físico; revestimento emborrachado antiderrapante para maior segurança e durabilidade; formato ergonômico para fácil manuseio.</v>
      </c>
      <c r="E21" s="10" t="str">
        <f>'APÊNDICE II-MEMÓRIA DE CÁLCULO'!E22</f>
        <v>UNIDADE</v>
      </c>
      <c r="F21" s="75">
        <f>'APÊNDICE II-MEMÓRIA DE CÁLCULO'!F22</f>
        <v>10</v>
      </c>
      <c r="G21" s="76">
        <f>'APÊNDICE III - MAPA DE PREÇOS'!K21</f>
        <v>55</v>
      </c>
      <c r="H21" s="76">
        <f t="shared" si="1"/>
        <v>550</v>
      </c>
    </row>
    <row r="22" spans="1:8" ht="49.5" x14ac:dyDescent="0.3">
      <c r="A22" s="27">
        <v>18</v>
      </c>
      <c r="B22" s="10">
        <f>'APÊNDICE II-MEMÓRIA DE CÁLCULO'!B23</f>
        <v>18972</v>
      </c>
      <c r="C22" s="10">
        <f>'APÊNDICE II-MEMÓRIA DE CÁLCULO'!C23</f>
        <v>370702</v>
      </c>
      <c r="D22" s="11" t="str">
        <f>'APÊNDICE II-MEMÓRIA DE CÁLCULO'!D23</f>
        <v>Halter emborrachado de 1 kg, indicado para exercícios de fortalecimento muscular e treinamento físico; revestimento emborrachado antiderrapante para maior segurança e durabilidade; formato ergonômico para fácil manuseio.</v>
      </c>
      <c r="E22" s="10" t="str">
        <f>'APÊNDICE II-MEMÓRIA DE CÁLCULO'!E23</f>
        <v>UNIDADE</v>
      </c>
      <c r="F22" s="75">
        <f>'APÊNDICE II-MEMÓRIA DE CÁLCULO'!F23</f>
        <v>10</v>
      </c>
      <c r="G22" s="76">
        <f>'APÊNDICE III - MAPA DE PREÇOS'!K22</f>
        <v>38.9</v>
      </c>
      <c r="H22" s="76">
        <f t="shared" si="1"/>
        <v>389</v>
      </c>
    </row>
    <row r="23" spans="1:8" ht="49.5" x14ac:dyDescent="0.3">
      <c r="A23" s="27">
        <v>19</v>
      </c>
      <c r="B23" s="10">
        <f>'APÊNDICE II-MEMÓRIA DE CÁLCULO'!B24</f>
        <v>18973</v>
      </c>
      <c r="C23" s="10">
        <f>'APÊNDICE II-MEMÓRIA DE CÁLCULO'!C24</f>
        <v>379701</v>
      </c>
      <c r="D23" s="11" t="str">
        <f>'APÊNDICE II-MEMÓRIA DE CÁLCULO'!D24</f>
        <v>Halter emborrachado de 0,5 kg, indicado para exercícios de fortalecimento muscular e reabilitação; revestimento emborrachado antiderrapante para segurança e durabilidade; formato ergonômico para manuseio confortável.</v>
      </c>
      <c r="E23" s="10" t="str">
        <f>'APÊNDICE II-MEMÓRIA DE CÁLCULO'!E24</f>
        <v>UNIDADE</v>
      </c>
      <c r="F23" s="75">
        <f>'APÊNDICE II-MEMÓRIA DE CÁLCULO'!F24</f>
        <v>10</v>
      </c>
      <c r="G23" s="76">
        <f>'APÊNDICE III - MAPA DE PREÇOS'!K23</f>
        <v>21.75</v>
      </c>
      <c r="H23" s="76">
        <f t="shared" si="1"/>
        <v>217.5</v>
      </c>
    </row>
    <row r="24" spans="1:8" ht="49.5" x14ac:dyDescent="0.3">
      <c r="A24" s="27">
        <v>20</v>
      </c>
      <c r="B24" s="10">
        <f>'APÊNDICE II-MEMÓRIA DE CÁLCULO'!B25</f>
        <v>18974</v>
      </c>
      <c r="C24" s="10">
        <f>'APÊNDICE II-MEMÓRIA DE CÁLCULO'!C25</f>
        <v>482186</v>
      </c>
      <c r="D24" s="11" t="str">
        <f>'APÊNDICE II-MEMÓRIA DE CÁLCULO'!D25</f>
        <v>Suporte duplo para halteres, confeccionado em aço carbono, com estrutura resistente e acabamento durável; indicado para armazenamento organizado e seguro de halteres em academias e ambientes de treinamento.</v>
      </c>
      <c r="E24" s="10" t="str">
        <f>'APÊNDICE II-MEMÓRIA DE CÁLCULO'!E25</f>
        <v>UNIDADE</v>
      </c>
      <c r="F24" s="75">
        <f>'APÊNDICE II-MEMÓRIA DE CÁLCULO'!F25</f>
        <v>5</v>
      </c>
      <c r="G24" s="76">
        <f>'APÊNDICE III - MAPA DE PREÇOS'!K24</f>
        <v>421.26</v>
      </c>
      <c r="H24" s="76">
        <f t="shared" si="1"/>
        <v>2106.3000000000002</v>
      </c>
    </row>
    <row r="25" spans="1:8" ht="49.5" x14ac:dyDescent="0.3">
      <c r="A25" s="27">
        <v>21</v>
      </c>
      <c r="B25" s="10">
        <f>'APÊNDICE II-MEMÓRIA DE CÁLCULO'!B26</f>
        <v>18975</v>
      </c>
      <c r="C25" s="10" t="str">
        <f>'APÊNDICE II-MEMÓRIA DE CÁLCULO'!C26</f>
        <v>-</v>
      </c>
      <c r="D25" s="11" t="str">
        <f>'APÊNDICE II-MEMÓRIA DE CÁLCULO'!D26</f>
        <v>Bastão fisioterapia em madeira, com comprimento de 1,30 m, indicado para exercícios de alongamento, postura e reabilitação; peça leve e resistente, fácil de manusear; peso: 1,0 kg.</v>
      </c>
      <c r="E25" s="10" t="str">
        <f>'APÊNDICE II-MEMÓRIA DE CÁLCULO'!E26</f>
        <v>UNIDADE</v>
      </c>
      <c r="F25" s="75">
        <f>'APÊNDICE II-MEMÓRIA DE CÁLCULO'!F26</f>
        <v>10</v>
      </c>
      <c r="G25" s="76">
        <f>'APÊNDICE III - MAPA DE PREÇOS'!K25</f>
        <v>24.3</v>
      </c>
      <c r="H25" s="76">
        <f t="shared" si="1"/>
        <v>243</v>
      </c>
    </row>
    <row r="26" spans="1:8" ht="49.5" x14ac:dyDescent="0.3">
      <c r="A26" s="27">
        <v>22</v>
      </c>
      <c r="B26" s="10">
        <f>'APÊNDICE II-MEMÓRIA DE CÁLCULO'!B27</f>
        <v>18976</v>
      </c>
      <c r="C26" s="10" t="str">
        <f>'APÊNDICE II-MEMÓRIA DE CÁLCULO'!C27</f>
        <v>-</v>
      </c>
      <c r="D26" s="11" t="str">
        <f>'APÊNDICE II-MEMÓRIA DE CÁLCULO'!D27</f>
        <v>Bastão para hidroterapia, com 1 metro de comprimento, indicado para exercícios aquáticos de reabilitação e fortalecimento muscular; confeccionado em material leve, de alta flutuabilidade e resistência à água; peso aproximado de 1 kg.</v>
      </c>
      <c r="E26" s="10" t="str">
        <f>'APÊNDICE II-MEMÓRIA DE CÁLCULO'!E27</f>
        <v>UNIDADE</v>
      </c>
      <c r="F26" s="75">
        <f>'APÊNDICE II-MEMÓRIA DE CÁLCULO'!F27</f>
        <v>10</v>
      </c>
      <c r="G26" s="76">
        <f>'APÊNDICE III - MAPA DE PREÇOS'!K26</f>
        <v>70.180000000000007</v>
      </c>
      <c r="H26" s="76">
        <f t="shared" si="1"/>
        <v>701.80000000000007</v>
      </c>
    </row>
    <row r="27" spans="1:8" ht="49.5" x14ac:dyDescent="0.3">
      <c r="A27" s="27">
        <v>23</v>
      </c>
      <c r="B27" s="10">
        <f>'APÊNDICE II-MEMÓRIA DE CÁLCULO'!B28</f>
        <v>18977</v>
      </c>
      <c r="C27" s="10" t="str">
        <f>'APÊNDICE II-MEMÓRIA DE CÁLCULO'!C28</f>
        <v>-</v>
      </c>
      <c r="D27" s="11" t="str">
        <f>'APÊNDICE II-MEMÓRIA DE CÁLCULO'!D28</f>
        <v>Aparelho de eletroterapia, 4 canais, bivolt, indicado para aplicação de correntes TENS, FES e Russa em tratamentos de reabilitação e analgesia; interface digital com ajustes independentes por canal; registro ANVISA.</v>
      </c>
      <c r="E27" s="10" t="str">
        <f>'APÊNDICE II-MEMÓRIA DE CÁLCULO'!E28</f>
        <v>UNIDADE</v>
      </c>
      <c r="F27" s="75">
        <f>'APÊNDICE II-MEMÓRIA DE CÁLCULO'!F28</f>
        <v>5</v>
      </c>
      <c r="G27" s="76">
        <f>'APÊNDICE III - MAPA DE PREÇOS'!K27</f>
        <v>1784</v>
      </c>
      <c r="H27" s="76">
        <f t="shared" si="1"/>
        <v>8920</v>
      </c>
    </row>
    <row r="28" spans="1:8" ht="82.15" customHeight="1" x14ac:dyDescent="0.3">
      <c r="A28" s="27">
        <v>24</v>
      </c>
      <c r="B28" s="10">
        <f>'APÊNDICE II-MEMÓRIA DE CÁLCULO'!B29</f>
        <v>18978</v>
      </c>
      <c r="C28" s="10" t="str">
        <f>'APÊNDICE II-MEMÓRIA DE CÁLCULO'!C29</f>
        <v>-</v>
      </c>
      <c r="D28" s="11" t="str">
        <f>'APÊNDICE II-MEMÓRIA DE CÁLCULO'!D29</f>
        <v>Aparelho de eletroterapia, 2 canais, indicado para aplicação de correntes TENS e FES em tratamentos de reabilitação e estimulação neuromuscular; bivolt, com interface digital; com registro na  ANVISA.</v>
      </c>
      <c r="E28" s="10" t="str">
        <f>'APÊNDICE II-MEMÓRIA DE CÁLCULO'!E29</f>
        <v>UNIDADE</v>
      </c>
      <c r="F28" s="75">
        <f>'APÊNDICE II-MEMÓRIA DE CÁLCULO'!F29</f>
        <v>3</v>
      </c>
      <c r="G28" s="76">
        <f>'APÊNDICE III - MAPA DE PREÇOS'!K28</f>
        <v>615</v>
      </c>
      <c r="H28" s="76">
        <f t="shared" si="1"/>
        <v>1845</v>
      </c>
    </row>
    <row r="29" spans="1:8" ht="93.6" customHeight="1" x14ac:dyDescent="0.3">
      <c r="A29" s="27">
        <v>25</v>
      </c>
      <c r="B29" s="10">
        <f>'APÊNDICE II-MEMÓRIA DE CÁLCULO'!B30</f>
        <v>18979</v>
      </c>
      <c r="C29" s="10">
        <f>'APÊNDICE II-MEMÓRIA DE CÁLCULO'!C30</f>
        <v>465639</v>
      </c>
      <c r="D29" s="11" t="str">
        <f>'APÊNDICE II-MEMÓRIA DE CÁLCULO'!D30</f>
        <v>Mesa auxiliar desmontável, com estrutura em aço carbono e 3 prateleiras, indicada para organização de equipamentos e materiais em ambientes clínicos e terapêuticos; acabamento resistente e de fácil higienização.</v>
      </c>
      <c r="E29" s="10" t="str">
        <f>'APÊNDICE II-MEMÓRIA DE CÁLCULO'!E30</f>
        <v>UNIDADE</v>
      </c>
      <c r="F29" s="75">
        <f>'APÊNDICE II-MEMÓRIA DE CÁLCULO'!F30</f>
        <v>10</v>
      </c>
      <c r="G29" s="76">
        <f>'APÊNDICE III - MAPA DE PREÇOS'!K29</f>
        <v>436.6</v>
      </c>
      <c r="H29" s="76">
        <f t="shared" si="1"/>
        <v>4366</v>
      </c>
    </row>
    <row r="30" spans="1:8" ht="49.5" x14ac:dyDescent="0.3">
      <c r="A30" s="27">
        <v>26</v>
      </c>
      <c r="B30" s="10">
        <f>'APÊNDICE II-MEMÓRIA DE CÁLCULO'!B31</f>
        <v>18980</v>
      </c>
      <c r="C30" s="10" t="str">
        <f>'APÊNDICE II-MEMÓRIA DE CÁLCULO'!C31</f>
        <v>-</v>
      </c>
      <c r="D30" s="11" t="str">
        <f>'APÊNDICE II-MEMÓRIA DE CÁLCULO'!D31</f>
        <v>Cones modelo chapéu chinês, kit com 12 unidades, utilizados para treinamentos funcionais, circuitos e atividades de coordenação motora; confeccionados em material plástico flexível e resistente.</v>
      </c>
      <c r="E30" s="10" t="str">
        <f>'APÊNDICE II-MEMÓRIA DE CÁLCULO'!E31</f>
        <v>KIT</v>
      </c>
      <c r="F30" s="75">
        <f>'APÊNDICE II-MEMÓRIA DE CÁLCULO'!F31</f>
        <v>4</v>
      </c>
      <c r="G30" s="76">
        <f>'APÊNDICE III - MAPA DE PREÇOS'!K30</f>
        <v>68</v>
      </c>
      <c r="H30" s="76">
        <f t="shared" si="1"/>
        <v>272</v>
      </c>
    </row>
    <row r="31" spans="1:8" ht="49.5" x14ac:dyDescent="0.3">
      <c r="A31" s="27">
        <v>27</v>
      </c>
      <c r="B31" s="10">
        <f>'APÊNDICE II-MEMÓRIA DE CÁLCULO'!B32</f>
        <v>18981</v>
      </c>
      <c r="C31" s="10" t="str">
        <f>'APÊNDICE II-MEMÓRIA DE CÁLCULO'!C32</f>
        <v>-</v>
      </c>
      <c r="D31" s="11" t="str">
        <f>'APÊNDICE II-MEMÓRIA DE CÁLCULO'!D32</f>
        <v>Cones de agilidade, utilizados em treinamentos funcionais, educativos esportivos e exercícios de coordenação motora; confeccionados em material plástico resistente, com base estável; ideais para uso em ambientes internos ou externos.</v>
      </c>
      <c r="E31" s="10" t="str">
        <f>'APÊNDICE II-MEMÓRIA DE CÁLCULO'!E32</f>
        <v>UNIDADE</v>
      </c>
      <c r="F31" s="75">
        <f>'APÊNDICE II-MEMÓRIA DE CÁLCULO'!F32</f>
        <v>4</v>
      </c>
      <c r="G31" s="76">
        <f>'APÊNDICE III - MAPA DE PREÇOS'!K31</f>
        <v>8.5</v>
      </c>
      <c r="H31" s="76">
        <f t="shared" si="1"/>
        <v>34</v>
      </c>
    </row>
    <row r="32" spans="1:8" ht="49.5" x14ac:dyDescent="0.3">
      <c r="A32" s="27">
        <v>28</v>
      </c>
      <c r="B32" s="10">
        <f>'APÊNDICE II-MEMÓRIA DE CÁLCULO'!B33</f>
        <v>18982</v>
      </c>
      <c r="C32" s="10" t="str">
        <f>'APÊNDICE II-MEMÓRIA DE CÁLCULO'!C33</f>
        <v>-</v>
      </c>
      <c r="D32" s="11" t="str">
        <f>'APÊNDICE II-MEMÓRIA DE CÁLCULO'!D33</f>
        <v>Kit de agilidade composto por 2 cones e 1 barreira, indicado para treinamentos funcionais, educativos esportivos e exercícios de coordenação e velocidade; materiais resistentes e próprios para uso em ambientes internos ou externos.</v>
      </c>
      <c r="E32" s="10" t="str">
        <f>'APÊNDICE II-MEMÓRIA DE CÁLCULO'!E33</f>
        <v>KIT</v>
      </c>
      <c r="F32" s="75">
        <f>'APÊNDICE II-MEMÓRIA DE CÁLCULO'!F33</f>
        <v>4</v>
      </c>
      <c r="G32" s="76">
        <f>'APÊNDICE III - MAPA DE PREÇOS'!K32</f>
        <v>93</v>
      </c>
      <c r="H32" s="76">
        <f t="shared" si="1"/>
        <v>372</v>
      </c>
    </row>
    <row r="33" spans="1:12" ht="96" customHeight="1" x14ac:dyDescent="0.3">
      <c r="A33" s="27">
        <v>29</v>
      </c>
      <c r="B33" s="10">
        <f>'APÊNDICE II-MEMÓRIA DE CÁLCULO'!B34</f>
        <v>18983</v>
      </c>
      <c r="C33" s="10" t="str">
        <f>'APÊNDICE II-MEMÓRIA DE CÁLCULO'!C34</f>
        <v>-</v>
      </c>
      <c r="D33" s="11" t="str">
        <f>'APÊNDICE II-MEMÓRIA DE CÁLCULO'!D34</f>
        <v>Kit de faixas elásticas modelo mini band, com 3 intensidades diferentes de resistência, indicado para exercícios de fortalecimento, reabilitação e alongamento; confeccionadas em material elástico resistente e durável.</v>
      </c>
      <c r="E33" s="10" t="str">
        <f>'APÊNDICE II-MEMÓRIA DE CÁLCULO'!E34</f>
        <v>KIT</v>
      </c>
      <c r="F33" s="75">
        <f>'APÊNDICE II-MEMÓRIA DE CÁLCULO'!F34</f>
        <v>20</v>
      </c>
      <c r="G33" s="76">
        <f>'APÊNDICE III - MAPA DE PREÇOS'!K33</f>
        <v>38.9</v>
      </c>
      <c r="H33" s="76">
        <f t="shared" si="1"/>
        <v>778</v>
      </c>
    </row>
    <row r="34" spans="1:12" ht="66" x14ac:dyDescent="0.3">
      <c r="A34" s="27">
        <v>30</v>
      </c>
      <c r="B34" s="10">
        <f>'APÊNDICE II-MEMÓRIA DE CÁLCULO'!B35</f>
        <v>18984</v>
      </c>
      <c r="C34" s="10" t="str">
        <f>'APÊNDICE II-MEMÓRIA DE CÁLCULO'!C35</f>
        <v>-</v>
      </c>
      <c r="D34" s="11" t="str">
        <f>'APÊNDICE II-MEMÓRIA DE CÁLCULO'!D35</f>
        <v>Escada de agilidade com 4 metros de comprimento, indicada para treinamentos funcionais, exercícios de coordenação, agilidade e velocidade; confeccionada em fita de nylon com travessas ajustáveis em plástico resistente; indicada para uso em ambientes internos e externos.</v>
      </c>
      <c r="E34" s="10" t="str">
        <f>'APÊNDICE II-MEMÓRIA DE CÁLCULO'!E35</f>
        <v>UNIDADE</v>
      </c>
      <c r="F34" s="75">
        <f>'APÊNDICE II-MEMÓRIA DE CÁLCULO'!F35</f>
        <v>4</v>
      </c>
      <c r="G34" s="76">
        <f>'APÊNDICE III - MAPA DE PREÇOS'!K34</f>
        <v>100.3</v>
      </c>
      <c r="H34" s="76">
        <f t="shared" si="1"/>
        <v>401.2</v>
      </c>
    </row>
    <row r="35" spans="1:12" ht="49.5" x14ac:dyDescent="0.3">
      <c r="A35" s="27">
        <v>31</v>
      </c>
      <c r="B35" s="10">
        <f>'APÊNDICE II-MEMÓRIA DE CÁLCULO'!B36</f>
        <v>18985</v>
      </c>
      <c r="C35" s="10" t="str">
        <f>'APÊNDICE II-MEMÓRIA DE CÁLCULO'!C36</f>
        <v>-</v>
      </c>
      <c r="D35" s="11" t="str">
        <f>'APÊNDICE II-MEMÓRIA DE CÁLCULO'!D36</f>
        <v>Tabua lateral proprioceptiva, indicada para exercícios de equilíbrio, coordenação motora e reabilitação; confeccionada em material resistente com superfície antiderrapante; com registro na  ANVISA.</v>
      </c>
      <c r="E35" s="10" t="str">
        <f>'APÊNDICE II-MEMÓRIA DE CÁLCULO'!E36</f>
        <v>UNIDADE</v>
      </c>
      <c r="F35" s="75">
        <f>'APÊNDICE II-MEMÓRIA DE CÁLCULO'!F36</f>
        <v>5</v>
      </c>
      <c r="G35" s="76">
        <f>'APÊNDICE III - MAPA DE PREÇOS'!K35</f>
        <v>286</v>
      </c>
      <c r="H35" s="76">
        <f t="shared" si="1"/>
        <v>1430</v>
      </c>
    </row>
    <row r="36" spans="1:12" ht="49.5" x14ac:dyDescent="0.3">
      <c r="A36" s="27">
        <v>32</v>
      </c>
      <c r="B36" s="10">
        <f>'APÊNDICE II-MEMÓRIA DE CÁLCULO'!B37</f>
        <v>18986</v>
      </c>
      <c r="C36" s="10" t="str">
        <f>'APÊNDICE II-MEMÓRIA DE CÁLCULO'!C37</f>
        <v>-</v>
      </c>
      <c r="D36" s="11" t="str">
        <f>'APÊNDICE II-MEMÓRIA DE CÁLCULO'!D37</f>
        <v>Tabua redonda proprioceptiva, indicada para exercícios de equilíbrio, coordenação motora e reabilitação; confeccionada em material resistente com superfície antiderrapante; com registro na  ANVISA.</v>
      </c>
      <c r="E36" s="10" t="str">
        <f>'APÊNDICE II-MEMÓRIA DE CÁLCULO'!E37</f>
        <v>UNIDADE</v>
      </c>
      <c r="F36" s="75">
        <f>'APÊNDICE II-MEMÓRIA DE CÁLCULO'!F37</f>
        <v>5</v>
      </c>
      <c r="G36" s="76">
        <f>'APÊNDICE III - MAPA DE PREÇOS'!K36</f>
        <v>138</v>
      </c>
      <c r="H36" s="77">
        <f t="shared" si="1"/>
        <v>690</v>
      </c>
    </row>
    <row r="37" spans="1:12" ht="49.5" x14ac:dyDescent="0.3">
      <c r="A37" s="27">
        <v>33</v>
      </c>
      <c r="B37" s="10">
        <f>'APÊNDICE II-MEMÓRIA DE CÁLCULO'!B38</f>
        <v>18987</v>
      </c>
      <c r="C37" s="10" t="str">
        <f>'APÊNDICE II-MEMÓRIA DE CÁLCULO'!C38</f>
        <v>-</v>
      </c>
      <c r="D37" s="11" t="str">
        <f>'APÊNDICE II-MEMÓRIA DE CÁLCULO'!D38</f>
        <v>Tabua mecanoterápica proprioceptiva retangular, indicada para exercícios de equilíbrio, fortalecimento muscular e reabilitação; confeccionada em material resistente com superfície antiderrapante; com registro na  ANVISA.</v>
      </c>
      <c r="E37" s="10" t="str">
        <f>'APÊNDICE II-MEMÓRIA DE CÁLCULO'!E38</f>
        <v>UNIDADE</v>
      </c>
      <c r="F37" s="75">
        <f>'APÊNDICE II-MEMÓRIA DE CÁLCULO'!F38</f>
        <v>5</v>
      </c>
      <c r="G37" s="78">
        <f>'APÊNDICE III - MAPA DE PREÇOS'!K37</f>
        <v>211.02</v>
      </c>
      <c r="H37" s="76">
        <f t="shared" si="1"/>
        <v>1055.1000000000001</v>
      </c>
      <c r="I37" s="79"/>
      <c r="L37" s="73"/>
    </row>
    <row r="38" spans="1:12" ht="49.5" x14ac:dyDescent="0.3">
      <c r="A38" s="27">
        <v>34</v>
      </c>
      <c r="B38" s="10">
        <f>'APÊNDICE II-MEMÓRIA DE CÁLCULO'!B39</f>
        <v>18988</v>
      </c>
      <c r="C38" s="10" t="str">
        <f>'APÊNDICE II-MEMÓRIA DE CÁLCULO'!C39</f>
        <v>-</v>
      </c>
      <c r="D38" s="11" t="str">
        <f>'APÊNDICE II-MEMÓRIA DE CÁLCULO'!D39</f>
        <v>Tabua proprioceptiva para alongamento do tríceps, indicada para exercícios de flexibilidade, equilíbrio e reabilitação; confeccionada em material resistente com superfície antiderrapante; com registro na  ANVISA.</v>
      </c>
      <c r="E38" s="10" t="str">
        <f>'APÊNDICE II-MEMÓRIA DE CÁLCULO'!E39</f>
        <v>UNIDADE</v>
      </c>
      <c r="F38" s="75">
        <f>'APÊNDICE II-MEMÓRIA DE CÁLCULO'!F39</f>
        <v>5</v>
      </c>
      <c r="G38" s="76">
        <f>'APÊNDICE III - MAPA DE PREÇOS'!K38</f>
        <v>159</v>
      </c>
      <c r="H38" s="80">
        <f t="shared" si="1"/>
        <v>795</v>
      </c>
      <c r="I38" s="79"/>
      <c r="L38" s="73"/>
    </row>
    <row r="39" spans="1:12" ht="49.5" x14ac:dyDescent="0.3">
      <c r="A39" s="27">
        <v>35</v>
      </c>
      <c r="B39" s="10">
        <f>'APÊNDICE II-MEMÓRIA DE CÁLCULO'!B40</f>
        <v>18989</v>
      </c>
      <c r="C39" s="10">
        <f>'APÊNDICE II-MEMÓRIA DE CÁLCULO'!C40</f>
        <v>615456</v>
      </c>
      <c r="D39" s="11" t="str">
        <f>'APÊNDICE II-MEMÓRIA DE CÁLCULO'!D40</f>
        <v>Bicicleta ergométrica horizontal, indicada para exercícios aeróbicos e fortalecimento muscular; estrutura resistente com assento ajustável e pedais com sistema de segurança.</v>
      </c>
      <c r="E39" s="10" t="str">
        <f>'APÊNDICE II-MEMÓRIA DE CÁLCULO'!E40</f>
        <v>UNIDADE</v>
      </c>
      <c r="F39" s="75">
        <f>'APÊNDICE II-MEMÓRIA DE CÁLCULO'!F40</f>
        <v>3</v>
      </c>
      <c r="G39" s="76">
        <f>'APÊNDICE III - MAPA DE PREÇOS'!K39</f>
        <v>3108.5</v>
      </c>
      <c r="H39" s="76">
        <f t="shared" si="1"/>
        <v>9325.5</v>
      </c>
      <c r="I39" s="79"/>
      <c r="L39" s="73"/>
    </row>
    <row r="40" spans="1:12" ht="94.15" customHeight="1" x14ac:dyDescent="0.3">
      <c r="A40" s="27">
        <v>36</v>
      </c>
      <c r="B40" s="10">
        <f>'APÊNDICE II-MEMÓRIA DE CÁLCULO'!B41</f>
        <v>18990</v>
      </c>
      <c r="C40" s="10" t="str">
        <f>'APÊNDICE II-MEMÓRIA DE CÁLCULO'!C41</f>
        <v>-</v>
      </c>
      <c r="D40" s="11" t="str">
        <f>'APÊNDICE II-MEMÓRIA DE CÁLCULO'!D41</f>
        <v>Mini massageador portátil sem fio, com 4 ponteiras intercambiáveis para diferentes tipos de massagem, acompanhado de estojo para transporte; indicado para uso terapêutico e relaxamento muscular.</v>
      </c>
      <c r="E40" s="10" t="str">
        <f>'APÊNDICE II-MEMÓRIA DE CÁLCULO'!E41</f>
        <v>UNIDADE</v>
      </c>
      <c r="F40" s="75">
        <f>'APÊNDICE II-MEMÓRIA DE CÁLCULO'!F41</f>
        <v>10</v>
      </c>
      <c r="G40" s="76">
        <f>'APÊNDICE III - MAPA DE PREÇOS'!K40</f>
        <v>416.64</v>
      </c>
      <c r="H40" s="76">
        <f t="shared" si="1"/>
        <v>4166.3999999999996</v>
      </c>
      <c r="I40" s="79"/>
      <c r="L40" s="73"/>
    </row>
    <row r="41" spans="1:12" ht="90.6" customHeight="1" x14ac:dyDescent="0.3">
      <c r="A41" s="27">
        <v>37</v>
      </c>
      <c r="B41" s="10">
        <f>'APÊNDICE II-MEMÓRIA DE CÁLCULO'!B42</f>
        <v>18991</v>
      </c>
      <c r="C41" s="10">
        <f>'APÊNDICE II-MEMÓRIA DE CÁLCULO'!C42</f>
        <v>373980</v>
      </c>
      <c r="D41" s="11" t="str">
        <f>'APÊNDICE II-MEMÓRIA DE CÁLCULO'!D42</f>
        <v>Esteira elétrica para uso residencial ou profissional, bivolt, com painel de controle digital, múltiplas velocidades e funções de treino; estrutura resistente com superfície antiderrapante para segurança durante o exercício.</v>
      </c>
      <c r="E41" s="10" t="str">
        <f>'APÊNDICE II-MEMÓRIA DE CÁLCULO'!E42</f>
        <v>UNIDADE</v>
      </c>
      <c r="F41" s="75">
        <f>'APÊNDICE II-MEMÓRIA DE CÁLCULO'!F42</f>
        <v>3</v>
      </c>
      <c r="G41" s="76">
        <f>'APÊNDICE III - MAPA DE PREÇOS'!K41</f>
        <v>3093.33</v>
      </c>
      <c r="H41" s="76">
        <f t="shared" si="1"/>
        <v>9279.99</v>
      </c>
      <c r="I41" s="79"/>
      <c r="L41" s="73"/>
    </row>
    <row r="42" spans="1:12" ht="96.6" customHeight="1" x14ac:dyDescent="0.3">
      <c r="A42" s="27">
        <v>38</v>
      </c>
      <c r="B42" s="10">
        <f>'APÊNDICE II-MEMÓRIA DE CÁLCULO'!B43</f>
        <v>18992</v>
      </c>
      <c r="C42" s="10" t="str">
        <f>'APÊNDICE II-MEMÓRIA DE CÁLCULO'!C43</f>
        <v>-</v>
      </c>
      <c r="D42" s="11" t="str">
        <f>'APÊNDICE II-MEMÓRIA DE CÁLCULO'!D43</f>
        <v xml:space="preserve">Mini bike portátil para fisioterapia adulta, sem motor, indicada para exercícios de braços e pernas. Possui pedais com cintas ajustáveis, base antiderrapante e regulagem manual de resistência. Estrutura leve, fácil de transportar e higienizar. </v>
      </c>
      <c r="E42" s="10" t="str">
        <f>'APÊNDICE II-MEMÓRIA DE CÁLCULO'!E43</f>
        <v>UNIDADE</v>
      </c>
      <c r="F42" s="75">
        <f>'APÊNDICE II-MEMÓRIA DE CÁLCULO'!F43</f>
        <v>10</v>
      </c>
      <c r="G42" s="76">
        <f>'APÊNDICE III - MAPA DE PREÇOS'!K42</f>
        <v>250</v>
      </c>
      <c r="H42" s="76">
        <f t="shared" si="1"/>
        <v>2500</v>
      </c>
      <c r="I42" s="79"/>
      <c r="L42" s="73"/>
    </row>
    <row r="43" spans="1:12" ht="177" customHeight="1" x14ac:dyDescent="0.3">
      <c r="A43" s="27">
        <v>39</v>
      </c>
      <c r="B43" s="10">
        <f>'APÊNDICE II-MEMÓRIA DE CÁLCULO'!B44</f>
        <v>18993</v>
      </c>
      <c r="C43" s="10" t="str">
        <f>'APÊNDICE II-MEMÓRIA DE CÁLCULO'!C44</f>
        <v>-</v>
      </c>
      <c r="D43" s="11" t="str">
        <f>'APÊNDICE II-MEMÓRIA DE CÁLCULO'!D44</f>
        <v>Circuito motricidade infantil  - conjunto de 4 peças para desenvolvimento motor infantil inclui ESCADA (50x50x30 cm), RAMPA (50x50x30 cm a 4 cm), COLCHONETE (50x50x4 cm) e PEÇA RETANGULAR (50x50x30 cm), projetado para estimular a coordenação, equilíbrio e habilidades motoras dos bebês. Cada peça possui enchimento em espuma de alta densidade, oferecendo conforto e segurança, e capa em material bagum lavável, impermeável e com zíper, facilitando a manutenção. As peças apresentam cores variadas, proporcionando estímulo visual, sendo adequadas para ambientes infantis conforme normas de segurança.</v>
      </c>
      <c r="E43" s="10" t="str">
        <f>'APÊNDICE II-MEMÓRIA DE CÁLCULO'!E44</f>
        <v>UNIDADE</v>
      </c>
      <c r="F43" s="75">
        <f>'APÊNDICE II-MEMÓRIA DE CÁLCULO'!F44</f>
        <v>2</v>
      </c>
      <c r="G43" s="76">
        <f>'APÊNDICE III - MAPA DE PREÇOS'!K43</f>
        <v>947.67</v>
      </c>
      <c r="H43" s="76">
        <f t="shared" ref="H43:H54" si="2">F43*G43</f>
        <v>1895.34</v>
      </c>
      <c r="I43" s="79"/>
      <c r="L43" s="73"/>
    </row>
    <row r="44" spans="1:12" ht="80.45" customHeight="1" x14ac:dyDescent="0.3">
      <c r="A44" s="27">
        <v>40</v>
      </c>
      <c r="B44" s="10">
        <f>'APÊNDICE II-MEMÓRIA DE CÁLCULO'!B45</f>
        <v>18994</v>
      </c>
      <c r="C44" s="10" t="str">
        <f>'APÊNDICE II-MEMÓRIA DE CÁLCULO'!C45</f>
        <v>-</v>
      </c>
      <c r="D44" s="11" t="str">
        <f>'APÊNDICE II-MEMÓRIA DE CÁLCULO'!D45</f>
        <v>Calça sensorial  - Calça para estimulação Infantil é feita em espuma revestida com Korino, medindo 45 x 100 cm. Indicada para crianças de todas as idades, promovendo estímulos sensoriais e desenvolvimento motor de forma segura e confortável.</v>
      </c>
      <c r="E44" s="10" t="str">
        <f>'APÊNDICE II-MEMÓRIA DE CÁLCULO'!E45</f>
        <v>UNIDADE</v>
      </c>
      <c r="F44" s="75">
        <f>'APÊNDICE II-MEMÓRIA DE CÁLCULO'!F45</f>
        <v>2</v>
      </c>
      <c r="G44" s="76">
        <f>'APÊNDICE III - MAPA DE PREÇOS'!K44</f>
        <v>298.29000000000002</v>
      </c>
      <c r="H44" s="76">
        <f t="shared" si="2"/>
        <v>596.58000000000004</v>
      </c>
      <c r="I44" s="79"/>
      <c r="L44" s="73"/>
    </row>
    <row r="45" spans="1:12" ht="115.5" x14ac:dyDescent="0.3">
      <c r="A45" s="27">
        <v>41</v>
      </c>
      <c r="B45" s="10">
        <f>'APÊNDICE II-MEMÓRIA DE CÁLCULO'!B46</f>
        <v>18995</v>
      </c>
      <c r="C45" s="10" t="str">
        <f>'APÊNDICE II-MEMÓRIA DE CÁLCULO'!C46</f>
        <v>-</v>
      </c>
      <c r="D45" s="11" t="str">
        <f>'APÊNDICE II-MEMÓRIA DE CÁLCULO'!D46</f>
        <v>Bancos terapêuticos  - são versáteis e podem ser usados para diversas funções, como escada, apoio de pé, mesa de atividades, entre outros. Com diferentes alturas, os bancos podem ser ajustados conforme a necessidade e a criatividade do terapeuta. Eles se encaixam um sobre o outro, facilitando o armazenamento. O conjunto é composto por 6 bancos com as seguintes medidas: 60 x 28 x 43 cm (maior), 55 x 28 x 36 cm, 50 x 28 x 29 cm, 45 x 28 x 22 cm, 40 x 28 x 15 cm e 35 x 28 x 8 cm (menor).</v>
      </c>
      <c r="E45" s="10" t="str">
        <f>'APÊNDICE II-MEMÓRIA DE CÁLCULO'!E46</f>
        <v>UNIDADE</v>
      </c>
      <c r="F45" s="75">
        <f>'APÊNDICE II-MEMÓRIA DE CÁLCULO'!F46</f>
        <v>3</v>
      </c>
      <c r="G45" s="76">
        <f>'APÊNDICE III - MAPA DE PREÇOS'!K45</f>
        <v>1468.67</v>
      </c>
      <c r="H45" s="76">
        <f t="shared" si="2"/>
        <v>4406.01</v>
      </c>
      <c r="I45" s="79"/>
      <c r="L45" s="73"/>
    </row>
    <row r="46" spans="1:12" ht="99" x14ac:dyDescent="0.3">
      <c r="A46" s="27">
        <v>42</v>
      </c>
      <c r="B46" s="10">
        <f>'APÊNDICE II-MEMÓRIA DE CÁLCULO'!B47</f>
        <v>18996</v>
      </c>
      <c r="C46" s="10" t="str">
        <f>'APÊNDICE II-MEMÓRIA DE CÁLCULO'!C47</f>
        <v>-</v>
      </c>
      <c r="D46" s="11" t="str">
        <f>'APÊNDICE II-MEMÓRIA DE CÁLCULO'!D47</f>
        <v>Tabuleiro sensorial montessori de encaixe madeira - com 75 peças, é ideal para crianças a partir de 3 anos. Com 40 cm de comprimento, 16 cm de largura e 8 cm de altura, o brinquedo ajuda a desenvolver coordenação motora, percepção visual, criatividade e raciocínio lógico, ao permitir a exploração de cores, formas geométricas e números de forma interativa. A abordagem Montessori incentiva a autonomia no aprendizado.</v>
      </c>
      <c r="E46" s="10" t="str">
        <f>'APÊNDICE II-MEMÓRIA DE CÁLCULO'!E47</f>
        <v>UNIDADE</v>
      </c>
      <c r="F46" s="75">
        <f>'APÊNDICE II-MEMÓRIA DE CÁLCULO'!F47</f>
        <v>7</v>
      </c>
      <c r="G46" s="76">
        <f>'APÊNDICE III - MAPA DE PREÇOS'!K46</f>
        <v>142.33000000000001</v>
      </c>
      <c r="H46" s="76">
        <f t="shared" si="2"/>
        <v>996.31000000000006</v>
      </c>
      <c r="I46" s="79"/>
      <c r="L46" s="73"/>
    </row>
    <row r="47" spans="1:12" ht="99" x14ac:dyDescent="0.3">
      <c r="A47" s="27">
        <v>43</v>
      </c>
      <c r="B47" s="10">
        <f>'APÊNDICE II-MEMÓRIA DE CÁLCULO'!B48</f>
        <v>18997</v>
      </c>
      <c r="C47" s="10" t="str">
        <f>'APÊNDICE II-MEMÓRIA DE CÁLCULO'!C48</f>
        <v>-</v>
      </c>
      <c r="D47" s="11" t="str">
        <f>'APÊNDICE II-MEMÓRIA DE CÁLCULO'!D48</f>
        <v>Kit brinquedos de encaixe contém 124 peças - em plástico resistente, atóxico e com cores vibrantes, ideal para estimular a coordenação motora, criatividade e raciocínio lógico das crianças. Permite montar até 10 figuras diferentes, como palhaço, tartaruga, peixe, pirâmide, locomotiva e outros. As peças são seguras, com acabamento arredondado e de fácil encaixe. Não utiliza pilhas, proporcionando brincadeiras educativas e contínuas.</v>
      </c>
      <c r="E47" s="10" t="str">
        <f>'APÊNDICE II-MEMÓRIA DE CÁLCULO'!E48</f>
        <v>KIT</v>
      </c>
      <c r="F47" s="75">
        <f>'APÊNDICE II-MEMÓRIA DE CÁLCULO'!F48</f>
        <v>10</v>
      </c>
      <c r="G47" s="76">
        <f>'APÊNDICE III - MAPA DE PREÇOS'!K47</f>
        <v>676.83</v>
      </c>
      <c r="H47" s="76">
        <f t="shared" si="2"/>
        <v>6768.3</v>
      </c>
      <c r="I47" s="79"/>
      <c r="L47" s="73"/>
    </row>
    <row r="48" spans="1:12" ht="127.9" customHeight="1" x14ac:dyDescent="0.3">
      <c r="A48" s="27">
        <v>44</v>
      </c>
      <c r="B48" s="10">
        <f>'APÊNDICE II-MEMÓRIA DE CÁLCULO'!B49</f>
        <v>18998</v>
      </c>
      <c r="C48" s="10" t="str">
        <f>'APÊNDICE II-MEMÓRIA DE CÁLCULO'!C49</f>
        <v>-</v>
      </c>
      <c r="D48" s="11" t="str">
        <f>'APÊNDICE II-MEMÓRIA DE CÁLCULO'!D49</f>
        <v>Kit com 3 rolos de posicionamento - indicado para uso em fisioterapia, reabilitação e cuidados com pacientes acamados. Auxilia na mudança de posição, oferece suporte postural e conforto durante os exercícios e atendimentos. Fabricados com espuma de alta densidade e revestimento em material impermeável de fácil limpeza, para garantir durabilidade, higiene e segurança no uso profissional. Medidas: 40x15 cm, 40x20 cm e 40x25 cm.</v>
      </c>
      <c r="E48" s="10" t="str">
        <f>'APÊNDICE II-MEMÓRIA DE CÁLCULO'!E49</f>
        <v>KIT</v>
      </c>
      <c r="F48" s="75">
        <f>'APÊNDICE II-MEMÓRIA DE CÁLCULO'!F49</f>
        <v>4</v>
      </c>
      <c r="G48" s="76">
        <f>'APÊNDICE III - MAPA DE PREÇOS'!K48</f>
        <v>371.08</v>
      </c>
      <c r="H48" s="76">
        <f t="shared" si="2"/>
        <v>1484.32</v>
      </c>
      <c r="I48" s="79"/>
      <c r="L48" s="73"/>
    </row>
    <row r="49" spans="1:12" ht="181.5" x14ac:dyDescent="0.3">
      <c r="A49" s="27">
        <v>45</v>
      </c>
      <c r="B49" s="10">
        <f>'APÊNDICE II-MEMÓRIA DE CÁLCULO'!B50</f>
        <v>18999</v>
      </c>
      <c r="C49" s="10">
        <f>'APÊNDICE II-MEMÓRIA DE CÁLCULO'!C50</f>
        <v>607267</v>
      </c>
      <c r="D49" s="11" t="str">
        <f>'APÊNDICE II-MEMÓRIA DE CÁLCULO'!D50</f>
        <v>Tatame em placas intertravadas de e.v.a. (etileno-acetato de vinil) - Cores variadas, com bordas de acabamento. DIMENSÕES E TOLERÂNCIAS (para + ou – 10mm) Tamanhos aproximados das placas 50 mm x 50 mm, espessura 20 mm. Características adicionais: Placas de tatame intertravadas e bordas de acabamento, confeccionadas em E.V.A. (100%), atóxicas, com superfície texturizada, siliconadas, antiderrapante e lavável; densidade entre 150 e 180 gramas por centímetro cúbico; cada peça deve ser fornecida em conjunto com uma borda de acabamento. Os encaixes devem proporcionar a junção perfeita das peças; as arestas de bordas e placas devem ser uniformes, com corte preciso a 90º em relação ao plano da superfície, isentas de rebarbas e falhas. Garantia Mínima de três meses a partir da data da entrega, contra defeitos de fabricação.</v>
      </c>
      <c r="E49" s="10" t="str">
        <f>'APÊNDICE II-MEMÓRIA DE CÁLCULO'!E50</f>
        <v>PEÇA</v>
      </c>
      <c r="F49" s="75">
        <f>'APÊNDICE II-MEMÓRIA DE CÁLCULO'!F50</f>
        <v>24</v>
      </c>
      <c r="G49" s="76">
        <f>'APÊNDICE III - MAPA DE PREÇOS'!K49</f>
        <v>12.16</v>
      </c>
      <c r="H49" s="76">
        <f t="shared" si="2"/>
        <v>291.84000000000003</v>
      </c>
      <c r="I49" s="79"/>
      <c r="L49" s="73"/>
    </row>
    <row r="50" spans="1:12" ht="280.5" x14ac:dyDescent="0.3">
      <c r="A50" s="27">
        <v>46</v>
      </c>
      <c r="B50" s="10">
        <f>'APÊNDICE II-MEMÓRIA DE CÁLCULO'!B51</f>
        <v>19000</v>
      </c>
      <c r="C50" s="10">
        <f>'APÊNDICE II-MEMÓRIA DE CÁLCULO'!C51</f>
        <v>471239</v>
      </c>
      <c r="D50" s="11" t="str">
        <f>'APÊNDICE II-MEMÓRIA DE CÁLCULO'!D51</f>
        <v>Conjunto tábua de equilíbrio e propriocepção para fisioterapia - Conjunto composto por 4 equipamentos desenvolvidos para exercícios de equilíbrio, coordenação motora e propriocepção, indicado para uso em fisioterapia, reabilitação e treinamento funcional: 1. DISCO DE EQUILÍBRIO – Superfície circular com 38 cm de diâmetro, base com 9 cm de diâmetro e 9,3 cm de altura total. Fabricado com superfície em MDF de 15 mm revestido com EVA antiderrapante e base em madeira maciça. 2. TÁBUA DE EQUILÍBRIO RETANGULAR – Plataforma estável e dinâmica, com dimensões de 60 cm (comprimento) x 39 cm (largura) x 10 cm (altura), indicada para exercícios de estabilidade e fortalecimento. 3. RAMPA DE EQUILÍBRIO – Equipamento com inclinação progressiva, ideal para variação de intensidade dos exercícios. Medidas: 32,5 cm (comprimento) x 42 cm (largura) x 16,5 cm (altura). 4. TÁBUA DE EQUILÍBRIO Formato 8 – Plataforma em formato de número 8, desenvolvida para treinos que exigem maior controle corporal e coordenação. Dimensões: 69,5 cm (comprimento) x 34 cm (largura) x 9 cm (altura). Todos os itens são confeccionados com materiais resistentes e antiderrapantes, adequados para uso clínico, garantindo segurança, durabilidade e fácil higienização.</v>
      </c>
      <c r="E50" s="10" t="str">
        <f>'APÊNDICE II-MEMÓRIA DE CÁLCULO'!E51</f>
        <v>CONJUNTO</v>
      </c>
      <c r="F50" s="75">
        <f>'APÊNDICE II-MEMÓRIA DE CÁLCULO'!F51</f>
        <v>2</v>
      </c>
      <c r="G50" s="76">
        <f>'APÊNDICE III - MAPA DE PREÇOS'!K50</f>
        <v>398.06</v>
      </c>
      <c r="H50" s="76">
        <f t="shared" si="2"/>
        <v>796.12</v>
      </c>
      <c r="I50" s="79"/>
      <c r="L50" s="73"/>
    </row>
    <row r="51" spans="1:12" ht="148.5" x14ac:dyDescent="0.3">
      <c r="A51" s="27">
        <v>47</v>
      </c>
      <c r="B51" s="10">
        <f>'APÊNDICE II-MEMÓRIA DE CÁLCULO'!B52</f>
        <v>19001</v>
      </c>
      <c r="C51" s="10" t="str">
        <f>'APÊNDICE II-MEMÓRIA DE CÁLCULO'!C52</f>
        <v>-</v>
      </c>
      <c r="D51" s="11" t="str">
        <f>'APÊNDICE II-MEMÓRIA DE CÁLCULO'!D52</f>
        <v>Meia bola de equilíbrio com alças - indicada para exercícios de força, equilíbrio, flexibilidade e condicionamento físico, amplamente utilizada em fisioterapia, reabilitação e treinamento funcional. Conta com sistema de segurança antiestouro e superfície resistente, suportando até 200 kg. Possui base estável e acompanha dois resistores elásticos que permitem a realização de exercícios com membros superiores e inferiores, além de bomba de ar para enchimento. Suas dimensões são 58 cm de diâmetro por 25 cm de altura e peso aproximado de 5,5 kg. Ideal para treinos versáteis que envolvem estabilidade, fortalecimento muscular e coordenação motora.</v>
      </c>
      <c r="E51" s="10" t="str">
        <f>'APÊNDICE II-MEMÓRIA DE CÁLCULO'!E52</f>
        <v>UNIDADE</v>
      </c>
      <c r="F51" s="75">
        <f>'APÊNDICE II-MEMÓRIA DE CÁLCULO'!F52</f>
        <v>3</v>
      </c>
      <c r="G51" s="76">
        <f>'APÊNDICE III - MAPA DE PREÇOS'!K51</f>
        <v>317</v>
      </c>
      <c r="H51" s="76">
        <f t="shared" si="2"/>
        <v>951</v>
      </c>
      <c r="I51" s="79"/>
      <c r="L51" s="73"/>
    </row>
    <row r="52" spans="1:12" ht="102" customHeight="1" x14ac:dyDescent="0.3">
      <c r="A52" s="27">
        <v>48</v>
      </c>
      <c r="B52" s="10">
        <f>'APÊNDICE II-MEMÓRIA DE CÁLCULO'!B53</f>
        <v>19002</v>
      </c>
      <c r="C52" s="10" t="str">
        <f>'APÊNDICE II-MEMÓRIA DE CÁLCULO'!C53</f>
        <v>-</v>
      </c>
      <c r="D52" s="11" t="str">
        <f>'APÊNDICE II-MEMÓRIA DE CÁLCULO'!D53</f>
        <v>Esteira kids - largura aproximada: 52cm; - comprimento aproximado: 74cm; - altura aproximado: 20cm; - peso aproximado: 20kg; - tamanho da lona aproximado: 52cm x 74cm; - equipamento com regulagem de velocidade, botão de parada, botão de liga e desliga e painel indicador de velocidade.</v>
      </c>
      <c r="E52" s="10" t="str">
        <f>'APÊNDICE II-MEMÓRIA DE CÁLCULO'!E53</f>
        <v>UNIDADE</v>
      </c>
      <c r="F52" s="75">
        <f>'APÊNDICE II-MEMÓRIA DE CÁLCULO'!F53</f>
        <v>2</v>
      </c>
      <c r="G52" s="76">
        <f>'APÊNDICE III - MAPA DE PREÇOS'!K52</f>
        <v>3184.13</v>
      </c>
      <c r="H52" s="76">
        <f t="shared" si="2"/>
        <v>6368.26</v>
      </c>
      <c r="I52" s="79"/>
      <c r="L52" s="73"/>
    </row>
    <row r="53" spans="1:12" ht="148.5" x14ac:dyDescent="0.3">
      <c r="A53" s="27">
        <v>49</v>
      </c>
      <c r="B53" s="10">
        <f>'APÊNDICE II-MEMÓRIA DE CÁLCULO'!B54</f>
        <v>19003</v>
      </c>
      <c r="C53" s="10" t="str">
        <f>'APÊNDICE II-MEMÓRIA DE CÁLCULO'!C54</f>
        <v>-</v>
      </c>
      <c r="D53" s="11" t="str">
        <f>'APÊNDICE II-MEMÓRIA DE CÁLCULO'!D54</f>
        <v>Conjunto de instrumentos de percussão múltipla com 22 unidades - composto por 15 tipos diferentes de instrumentos de agitação e sopro, especialmente desenvolvidos para bebês e crianças, fabricados em madeira e materiais atóxicos, seguros e resistentes, com acabamento de alta qualidade, de fácil higienização, ideal para musicalização infantil, estímulo sensorial e coordenação motora; inclui 2 castanholas, 2 maracas, 2 pandeiros pequenos, 2 chocalhos de mão, 2 clavas, 2 sinos de pulso, 1 triângulo com baqueta, 2 blocos sonoros, 1 reco-reco, 1 tambor, 1 apito, 1 flauta e 1 xilofone infantil; acompanha bolsa para transporte e armazenamento.</v>
      </c>
      <c r="E53" s="10" t="str">
        <f>'APÊNDICE II-MEMÓRIA DE CÁLCULO'!E54</f>
        <v>CONJUNTO</v>
      </c>
      <c r="F53" s="75">
        <f>'APÊNDICE II-MEMÓRIA DE CÁLCULO'!F54</f>
        <v>6</v>
      </c>
      <c r="G53" s="76">
        <f>'APÊNDICE III - MAPA DE PREÇOS'!K53</f>
        <v>418</v>
      </c>
      <c r="H53" s="76">
        <f t="shared" si="2"/>
        <v>2508</v>
      </c>
      <c r="I53" s="79"/>
      <c r="L53" s="73"/>
    </row>
    <row r="54" spans="1:12" ht="214.5" x14ac:dyDescent="0.3">
      <c r="A54" s="27">
        <v>50</v>
      </c>
      <c r="B54" s="10">
        <f>'APÊNDICE II-MEMÓRIA DE CÁLCULO'!B55</f>
        <v>19004</v>
      </c>
      <c r="C54" s="10" t="str">
        <f>'APÊNDICE II-MEMÓRIA DE CÁLCULO'!C55</f>
        <v>-</v>
      </c>
      <c r="D54" s="11" t="str">
        <f>'APÊNDICE II-MEMÓRIA DE CÁLCULO'!D55</f>
        <v>Conjunto de brinquedos de atividade física com 68 peças - linha de movimentação ativa, confeccionado em madeira e plástico resistente, destinado ao desenvolvimento da coordenação motora global, orientação espaço-temporal e equilíbrio em crianças; composto por 10 bases para arco (220x225mm), 04 bases para bastão (220x220mm), 08 bastões em madeira revestidos com plástico (90cm), 05 arcos coloridos de plástico (63cm de diâmetro), 02 semiarcos coloridos (63cm de diâmetro), 04 bases para semiarcos (250x65x30mm), 03 pranchas de equilíbrio em madeira (90cm), 04 bases para pranchas (25cm), 01 base em “X” para jogo de argola (400mm), 05 pinos coloridos (100mm), 05 argolas de PVC (100mm), 08 bases de madeira para suporte das barras (220x220mm) e 08 suportes com quatro alturas distintas (20mm, 30mm, 40mm e 50mm); todos os itens seguros, atóxicos, de fácil manuseio e higienização, indicados para uso terapêutico e educacional.</v>
      </c>
      <c r="E54" s="10" t="str">
        <f>'APÊNDICE II-MEMÓRIA DE CÁLCULO'!E55</f>
        <v>CONJUNTO</v>
      </c>
      <c r="F54" s="75">
        <f>'APÊNDICE II-MEMÓRIA DE CÁLCULO'!F55</f>
        <v>2</v>
      </c>
      <c r="G54" s="76">
        <f>'APÊNDICE III - MAPA DE PREÇOS'!K54</f>
        <v>599.95000000000005</v>
      </c>
      <c r="H54" s="76">
        <f t="shared" si="2"/>
        <v>1199.9000000000001</v>
      </c>
      <c r="I54" s="79"/>
      <c r="L54" s="73"/>
    </row>
    <row r="55" spans="1:12" x14ac:dyDescent="0.3">
      <c r="A55" s="88" t="s">
        <v>23</v>
      </c>
      <c r="B55" s="88"/>
      <c r="C55" s="88"/>
      <c r="D55" s="88"/>
      <c r="E55" s="88"/>
      <c r="F55" s="88"/>
      <c r="G55" s="89">
        <f>SUM(H5:H54)</f>
        <v>102965.56999999998</v>
      </c>
      <c r="H55" s="89"/>
    </row>
    <row r="56" spans="1:12" ht="16.5" customHeight="1" x14ac:dyDescent="0.3"/>
    <row r="69" ht="16.5" customHeight="1" x14ac:dyDescent="0.3"/>
  </sheetData>
  <mergeCells count="5">
    <mergeCell ref="A1:H1"/>
    <mergeCell ref="A3:H3"/>
    <mergeCell ref="A2:H2"/>
    <mergeCell ref="A55:F55"/>
    <mergeCell ref="G55:H55"/>
  </mergeCells>
  <pageMargins left="0.511811024" right="0.511811024" top="0.78740157499999996" bottom="0.78740157499999996" header="0.31496062000000002" footer="0.31496062000000002"/>
  <pageSetup paperSize="9" scale="64" orientation="portrait" r:id="rId1"/>
  <colBreaks count="1" manualBreakCount="1">
    <brk id="8" max="1048575" man="1"/>
  </colBreaks>
  <drawing r:id="rId2"/>
  <legacyDrawing r:id="rId3"/>
  <oleObjects>
    <mc:AlternateContent xmlns:mc="http://schemas.openxmlformats.org/markup-compatibility/2006">
      <mc:Choice Requires="x14">
        <oleObject progId="CorelDraw.Graphic.17" shapeId="7173" r:id="rId4">
          <objectPr defaultSize="0" autoPict="0" r:id="rId5">
            <anchor moveWithCells="1" sizeWithCells="1">
              <from>
                <xdr:col>3</xdr:col>
                <xdr:colOff>1285875</xdr:colOff>
                <xdr:row>0</xdr:row>
                <xdr:rowOff>0</xdr:rowOff>
              </from>
              <to>
                <xdr:col>4</xdr:col>
                <xdr:colOff>581025</xdr:colOff>
                <xdr:row>1</xdr:row>
                <xdr:rowOff>0</xdr:rowOff>
              </to>
            </anchor>
          </objectPr>
        </oleObject>
      </mc:Choice>
      <mc:Fallback>
        <oleObject progId="CorelDraw.Graphic.17" shapeId="7173"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22"/>
  <sheetViews>
    <sheetView tabSelected="1" topLeftCell="A25" zoomScale="80" zoomScaleNormal="80" zoomScaleSheetLayoutView="134" workbookViewId="0">
      <selection activeCell="J55" sqref="J55"/>
    </sheetView>
  </sheetViews>
  <sheetFormatPr defaultColWidth="8.85546875" defaultRowHeight="16.5" x14ac:dyDescent="0.3"/>
  <cols>
    <col min="1" max="1" width="8.5703125" style="31" customWidth="1"/>
    <col min="2" max="2" width="8.85546875" style="28"/>
    <col min="3" max="3" width="8.7109375" style="71" customWidth="1"/>
    <col min="4" max="4" width="58.140625" style="65" customWidth="1"/>
    <col min="5" max="5" width="14.5703125" style="28" customWidth="1"/>
    <col min="6" max="6" width="18.7109375" style="29" customWidth="1"/>
    <col min="7" max="16384" width="8.85546875" style="17"/>
  </cols>
  <sheetData>
    <row r="1" spans="1:6" ht="69.599999999999994" customHeight="1" x14ac:dyDescent="0.3">
      <c r="A1" s="90"/>
      <c r="B1" s="90"/>
      <c r="C1" s="90"/>
      <c r="D1" s="90"/>
    </row>
    <row r="2" spans="1:6" ht="68.25" customHeight="1" x14ac:dyDescent="0.25">
      <c r="A2" s="99" t="s">
        <v>8</v>
      </c>
      <c r="B2" s="99"/>
      <c r="C2" s="99"/>
      <c r="D2" s="99"/>
      <c r="E2" s="99"/>
      <c r="F2" s="99"/>
    </row>
    <row r="3" spans="1:6" ht="16.5" customHeight="1" x14ac:dyDescent="0.25">
      <c r="A3" s="98" t="s">
        <v>33</v>
      </c>
      <c r="B3" s="98"/>
      <c r="C3" s="98"/>
      <c r="D3" s="98"/>
      <c r="E3" s="98"/>
      <c r="F3" s="98"/>
    </row>
    <row r="4" spans="1:6" ht="30.6" customHeight="1" x14ac:dyDescent="0.25">
      <c r="A4" s="91" t="s">
        <v>0</v>
      </c>
      <c r="B4" s="91" t="s">
        <v>12</v>
      </c>
      <c r="C4" s="91" t="s">
        <v>1</v>
      </c>
      <c r="D4" s="91" t="s">
        <v>2</v>
      </c>
      <c r="E4" s="91" t="s">
        <v>7</v>
      </c>
      <c r="F4" s="97" t="s">
        <v>24</v>
      </c>
    </row>
    <row r="5" spans="1:6" ht="33.75" customHeight="1" x14ac:dyDescent="0.25">
      <c r="A5" s="91"/>
      <c r="B5" s="91"/>
      <c r="C5" s="91"/>
      <c r="D5" s="91"/>
      <c r="E5" s="91"/>
      <c r="F5" s="97"/>
    </row>
    <row r="6" spans="1:6" ht="61.9" customHeight="1" x14ac:dyDescent="0.25">
      <c r="A6" s="38">
        <v>1</v>
      </c>
      <c r="B6" s="36">
        <v>18955</v>
      </c>
      <c r="C6" s="36">
        <v>329054</v>
      </c>
      <c r="D6" s="11" t="s">
        <v>40</v>
      </c>
      <c r="E6" s="60" t="s">
        <v>30</v>
      </c>
      <c r="F6" s="69">
        <v>20</v>
      </c>
    </row>
    <row r="7" spans="1:6" ht="54.6" customHeight="1" x14ac:dyDescent="0.25">
      <c r="A7" s="38">
        <v>2</v>
      </c>
      <c r="B7" s="36">
        <v>18956</v>
      </c>
      <c r="C7" s="36">
        <v>331229</v>
      </c>
      <c r="D7" s="32" t="s">
        <v>42</v>
      </c>
      <c r="E7" s="60" t="s">
        <v>30</v>
      </c>
      <c r="F7" s="69">
        <v>20</v>
      </c>
    </row>
    <row r="8" spans="1:6" ht="65.45" customHeight="1" x14ac:dyDescent="0.25">
      <c r="A8" s="38">
        <v>3</v>
      </c>
      <c r="B8" s="18">
        <v>18957</v>
      </c>
      <c r="C8" s="37">
        <v>331228</v>
      </c>
      <c r="D8" s="33" t="s">
        <v>41</v>
      </c>
      <c r="E8" s="60" t="s">
        <v>30</v>
      </c>
      <c r="F8" s="69">
        <v>20</v>
      </c>
    </row>
    <row r="9" spans="1:6" ht="64.900000000000006" customHeight="1" x14ac:dyDescent="0.25">
      <c r="A9" s="38">
        <v>4</v>
      </c>
      <c r="B9" s="37">
        <v>18958</v>
      </c>
      <c r="C9" s="37">
        <v>331227</v>
      </c>
      <c r="D9" s="64" t="s">
        <v>43</v>
      </c>
      <c r="E9" s="60" t="s">
        <v>30</v>
      </c>
      <c r="F9" s="69">
        <v>20</v>
      </c>
    </row>
    <row r="10" spans="1:6" ht="63" customHeight="1" x14ac:dyDescent="0.25">
      <c r="A10" s="38">
        <v>5</v>
      </c>
      <c r="B10" s="37">
        <v>18959</v>
      </c>
      <c r="C10" s="37">
        <v>331226</v>
      </c>
      <c r="D10" s="34" t="s">
        <v>44</v>
      </c>
      <c r="E10" s="60" t="s">
        <v>30</v>
      </c>
      <c r="F10" s="69">
        <v>20</v>
      </c>
    </row>
    <row r="11" spans="1:6" ht="64.150000000000006" customHeight="1" x14ac:dyDescent="0.25">
      <c r="A11" s="38">
        <v>6</v>
      </c>
      <c r="B11" s="37">
        <v>18960</v>
      </c>
      <c r="C11" s="37" t="s">
        <v>39</v>
      </c>
      <c r="D11" s="34" t="s">
        <v>45</v>
      </c>
      <c r="E11" s="60" t="s">
        <v>30</v>
      </c>
      <c r="F11" s="69">
        <v>20</v>
      </c>
    </row>
    <row r="12" spans="1:6" ht="106.15" customHeight="1" x14ac:dyDescent="0.25">
      <c r="A12" s="38">
        <v>7</v>
      </c>
      <c r="B12" s="37">
        <v>18961</v>
      </c>
      <c r="C12" s="37" t="s">
        <v>39</v>
      </c>
      <c r="D12" s="33" t="s">
        <v>74</v>
      </c>
      <c r="E12" s="60" t="s">
        <v>31</v>
      </c>
      <c r="F12" s="69">
        <v>10</v>
      </c>
    </row>
    <row r="13" spans="1:6" ht="100.15" customHeight="1" x14ac:dyDescent="0.25">
      <c r="A13" s="38">
        <v>8</v>
      </c>
      <c r="B13" s="37">
        <v>18962</v>
      </c>
      <c r="C13" s="37">
        <v>426691</v>
      </c>
      <c r="D13" s="19" t="s">
        <v>46</v>
      </c>
      <c r="E13" s="60" t="s">
        <v>31</v>
      </c>
      <c r="F13" s="69">
        <v>2</v>
      </c>
    </row>
    <row r="14" spans="1:6" ht="126.6" customHeight="1" x14ac:dyDescent="0.25">
      <c r="A14" s="38">
        <v>9</v>
      </c>
      <c r="B14" s="37">
        <v>18963</v>
      </c>
      <c r="C14" s="37" t="s">
        <v>39</v>
      </c>
      <c r="D14" s="19" t="s">
        <v>47</v>
      </c>
      <c r="E14" s="60" t="s">
        <v>31</v>
      </c>
      <c r="F14" s="69">
        <v>2</v>
      </c>
    </row>
    <row r="15" spans="1:6" ht="84.6" customHeight="1" x14ac:dyDescent="0.25">
      <c r="A15" s="38">
        <v>10</v>
      </c>
      <c r="B15" s="37">
        <v>18964</v>
      </c>
      <c r="C15" s="37" t="s">
        <v>39</v>
      </c>
      <c r="D15" s="19" t="s">
        <v>75</v>
      </c>
      <c r="E15" s="67" t="s">
        <v>31</v>
      </c>
      <c r="F15" s="69">
        <v>120</v>
      </c>
    </row>
    <row r="16" spans="1:6" ht="124.9" customHeight="1" x14ac:dyDescent="0.25">
      <c r="A16" s="38">
        <v>11</v>
      </c>
      <c r="B16" s="37">
        <v>18965</v>
      </c>
      <c r="C16" s="37">
        <v>400769</v>
      </c>
      <c r="D16" s="19" t="s">
        <v>76</v>
      </c>
      <c r="E16" s="60" t="s">
        <v>31</v>
      </c>
      <c r="F16" s="69">
        <v>5</v>
      </c>
    </row>
    <row r="17" spans="1:6" ht="125.45" customHeight="1" x14ac:dyDescent="0.25">
      <c r="A17" s="38">
        <v>12</v>
      </c>
      <c r="B17" s="37">
        <v>18966</v>
      </c>
      <c r="C17" s="37" t="s">
        <v>39</v>
      </c>
      <c r="D17" s="19" t="s">
        <v>48</v>
      </c>
      <c r="E17" s="60" t="s">
        <v>31</v>
      </c>
      <c r="F17" s="69">
        <v>30</v>
      </c>
    </row>
    <row r="18" spans="1:6" ht="148.5" x14ac:dyDescent="0.25">
      <c r="A18" s="38">
        <v>13</v>
      </c>
      <c r="B18" s="37">
        <v>18967</v>
      </c>
      <c r="C18" s="37" t="s">
        <v>39</v>
      </c>
      <c r="D18" s="19" t="s">
        <v>49</v>
      </c>
      <c r="E18" s="60" t="s">
        <v>31</v>
      </c>
      <c r="F18" s="69">
        <v>4</v>
      </c>
    </row>
    <row r="19" spans="1:6" ht="99.6" customHeight="1" x14ac:dyDescent="0.25">
      <c r="A19" s="38">
        <v>14</v>
      </c>
      <c r="B19" s="36">
        <v>18968</v>
      </c>
      <c r="C19" s="72">
        <v>370706</v>
      </c>
      <c r="D19" s="11" t="s">
        <v>77</v>
      </c>
      <c r="E19" s="60" t="s">
        <v>31</v>
      </c>
      <c r="F19" s="69">
        <v>10</v>
      </c>
    </row>
    <row r="20" spans="1:6" ht="106.9" customHeight="1" x14ac:dyDescent="0.25">
      <c r="A20" s="38">
        <v>15</v>
      </c>
      <c r="B20" s="72">
        <v>18969</v>
      </c>
      <c r="C20" s="72">
        <v>370705</v>
      </c>
      <c r="D20" s="35" t="s">
        <v>50</v>
      </c>
      <c r="E20" s="60" t="s">
        <v>31</v>
      </c>
      <c r="F20" s="69">
        <v>10</v>
      </c>
    </row>
    <row r="21" spans="1:6" ht="103.15" customHeight="1" x14ac:dyDescent="0.25">
      <c r="A21" s="38">
        <v>16</v>
      </c>
      <c r="B21" s="72">
        <v>18970</v>
      </c>
      <c r="C21" s="72">
        <v>370704</v>
      </c>
      <c r="D21" s="35" t="s">
        <v>51</v>
      </c>
      <c r="E21" s="60" t="s">
        <v>31</v>
      </c>
      <c r="F21" s="69">
        <v>10</v>
      </c>
    </row>
    <row r="22" spans="1:6" ht="100.9" customHeight="1" x14ac:dyDescent="0.25">
      <c r="A22" s="38">
        <v>17</v>
      </c>
      <c r="B22" s="72">
        <v>18971</v>
      </c>
      <c r="C22" s="72">
        <v>370703</v>
      </c>
      <c r="D22" s="35" t="s">
        <v>52</v>
      </c>
      <c r="E22" s="60" t="s">
        <v>31</v>
      </c>
      <c r="F22" s="69">
        <v>10</v>
      </c>
    </row>
    <row r="23" spans="1:6" ht="101.45" customHeight="1" x14ac:dyDescent="0.25">
      <c r="A23" s="38">
        <v>18</v>
      </c>
      <c r="B23" s="72">
        <v>18972</v>
      </c>
      <c r="C23" s="72">
        <v>370702</v>
      </c>
      <c r="D23" s="35" t="s">
        <v>53</v>
      </c>
      <c r="E23" s="60" t="s">
        <v>31</v>
      </c>
      <c r="F23" s="69">
        <v>10</v>
      </c>
    </row>
    <row r="24" spans="1:6" ht="97.15" customHeight="1" x14ac:dyDescent="0.25">
      <c r="A24" s="38">
        <v>19</v>
      </c>
      <c r="B24" s="72">
        <v>18973</v>
      </c>
      <c r="C24" s="72">
        <v>379701</v>
      </c>
      <c r="D24" s="35" t="s">
        <v>54</v>
      </c>
      <c r="E24" s="60" t="s">
        <v>31</v>
      </c>
      <c r="F24" s="69">
        <v>10</v>
      </c>
    </row>
    <row r="25" spans="1:6" ht="93" customHeight="1" x14ac:dyDescent="0.25">
      <c r="A25" s="38">
        <v>20</v>
      </c>
      <c r="B25" s="72">
        <v>18974</v>
      </c>
      <c r="C25" s="72">
        <v>482186</v>
      </c>
      <c r="D25" s="35" t="s">
        <v>55</v>
      </c>
      <c r="E25" s="60" t="s">
        <v>31</v>
      </c>
      <c r="F25" s="69">
        <v>5</v>
      </c>
    </row>
    <row r="26" spans="1:6" ht="81.599999999999994" customHeight="1" x14ac:dyDescent="0.25">
      <c r="A26" s="38">
        <v>21</v>
      </c>
      <c r="B26" s="72">
        <v>18975</v>
      </c>
      <c r="C26" s="72" t="s">
        <v>39</v>
      </c>
      <c r="D26" s="35" t="s">
        <v>56</v>
      </c>
      <c r="E26" s="60" t="s">
        <v>31</v>
      </c>
      <c r="F26" s="69">
        <v>10</v>
      </c>
    </row>
    <row r="27" spans="1:6" ht="87.6" customHeight="1" x14ac:dyDescent="0.25">
      <c r="A27" s="38">
        <v>22</v>
      </c>
      <c r="B27" s="72">
        <v>18976</v>
      </c>
      <c r="C27" s="72" t="s">
        <v>39</v>
      </c>
      <c r="D27" s="68" t="s">
        <v>57</v>
      </c>
      <c r="E27" s="67" t="s">
        <v>31</v>
      </c>
      <c r="F27" s="69">
        <v>10</v>
      </c>
    </row>
    <row r="28" spans="1:6" ht="85.9" customHeight="1" x14ac:dyDescent="0.25">
      <c r="A28" s="38">
        <v>23</v>
      </c>
      <c r="B28" s="72">
        <v>18977</v>
      </c>
      <c r="C28" s="72" t="s">
        <v>39</v>
      </c>
      <c r="D28" s="35" t="s">
        <v>58</v>
      </c>
      <c r="E28" s="60" t="s">
        <v>31</v>
      </c>
      <c r="F28" s="69">
        <v>5</v>
      </c>
    </row>
    <row r="29" spans="1:6" ht="78" customHeight="1" x14ac:dyDescent="0.25">
      <c r="A29" s="38">
        <v>24</v>
      </c>
      <c r="B29" s="72">
        <v>18978</v>
      </c>
      <c r="C29" s="72" t="s">
        <v>39</v>
      </c>
      <c r="D29" s="35" t="s">
        <v>59</v>
      </c>
      <c r="E29" s="60" t="s">
        <v>31</v>
      </c>
      <c r="F29" s="69">
        <v>3</v>
      </c>
    </row>
    <row r="30" spans="1:6" ht="89.45" customHeight="1" x14ac:dyDescent="0.25">
      <c r="A30" s="38">
        <v>25</v>
      </c>
      <c r="B30" s="72">
        <v>18979</v>
      </c>
      <c r="C30" s="72">
        <v>465639</v>
      </c>
      <c r="D30" s="35" t="s">
        <v>60</v>
      </c>
      <c r="E30" s="60" t="s">
        <v>31</v>
      </c>
      <c r="F30" s="69">
        <v>10</v>
      </c>
    </row>
    <row r="31" spans="1:6" ht="77.45" customHeight="1" x14ac:dyDescent="0.25">
      <c r="A31" s="38">
        <v>26</v>
      </c>
      <c r="B31" s="72">
        <v>18980</v>
      </c>
      <c r="C31" s="72" t="s">
        <v>39</v>
      </c>
      <c r="D31" s="35" t="s">
        <v>61</v>
      </c>
      <c r="E31" s="60" t="s">
        <v>32</v>
      </c>
      <c r="F31" s="69">
        <v>4</v>
      </c>
    </row>
    <row r="32" spans="1:6" ht="92.45" customHeight="1" x14ac:dyDescent="0.25">
      <c r="A32" s="38">
        <v>27</v>
      </c>
      <c r="B32" s="72">
        <v>18981</v>
      </c>
      <c r="C32" s="72" t="s">
        <v>39</v>
      </c>
      <c r="D32" s="35" t="s">
        <v>62</v>
      </c>
      <c r="E32" s="60" t="s">
        <v>31</v>
      </c>
      <c r="F32" s="69">
        <v>4</v>
      </c>
    </row>
    <row r="33" spans="1:6" ht="99.6" customHeight="1" x14ac:dyDescent="0.25">
      <c r="A33" s="38">
        <v>28</v>
      </c>
      <c r="B33" s="72">
        <v>18982</v>
      </c>
      <c r="C33" s="72" t="s">
        <v>39</v>
      </c>
      <c r="D33" s="35" t="s">
        <v>63</v>
      </c>
      <c r="E33" s="60" t="s">
        <v>32</v>
      </c>
      <c r="F33" s="69">
        <v>4</v>
      </c>
    </row>
    <row r="34" spans="1:6" ht="94.9" customHeight="1" x14ac:dyDescent="0.25">
      <c r="A34" s="38">
        <v>29</v>
      </c>
      <c r="B34" s="72">
        <v>18983</v>
      </c>
      <c r="C34" s="72" t="s">
        <v>39</v>
      </c>
      <c r="D34" s="35" t="s">
        <v>64</v>
      </c>
      <c r="E34" s="60" t="s">
        <v>32</v>
      </c>
      <c r="F34" s="69">
        <v>20</v>
      </c>
    </row>
    <row r="35" spans="1:6" ht="108.6" customHeight="1" x14ac:dyDescent="0.25">
      <c r="A35" s="38">
        <v>30</v>
      </c>
      <c r="B35" s="72">
        <v>18984</v>
      </c>
      <c r="C35" s="72" t="s">
        <v>39</v>
      </c>
      <c r="D35" s="35" t="s">
        <v>65</v>
      </c>
      <c r="E35" s="60" t="s">
        <v>31</v>
      </c>
      <c r="F35" s="69">
        <v>4</v>
      </c>
    </row>
    <row r="36" spans="1:6" ht="95.45" customHeight="1" x14ac:dyDescent="0.25">
      <c r="A36" s="38">
        <v>31</v>
      </c>
      <c r="B36" s="72">
        <v>18985</v>
      </c>
      <c r="C36" s="72" t="s">
        <v>39</v>
      </c>
      <c r="D36" s="35" t="s">
        <v>66</v>
      </c>
      <c r="E36" s="60" t="s">
        <v>31</v>
      </c>
      <c r="F36" s="69">
        <v>5</v>
      </c>
    </row>
    <row r="37" spans="1:6" ht="86.45" customHeight="1" x14ac:dyDescent="0.25">
      <c r="A37" s="38">
        <v>32</v>
      </c>
      <c r="B37" s="72">
        <v>18986</v>
      </c>
      <c r="C37" s="72" t="s">
        <v>39</v>
      </c>
      <c r="D37" s="35" t="s">
        <v>67</v>
      </c>
      <c r="E37" s="60" t="s">
        <v>31</v>
      </c>
      <c r="F37" s="69">
        <v>5</v>
      </c>
    </row>
    <row r="38" spans="1:6" ht="91.9" customHeight="1" x14ac:dyDescent="0.25">
      <c r="A38" s="38">
        <v>33</v>
      </c>
      <c r="B38" s="72">
        <v>18987</v>
      </c>
      <c r="C38" s="72" t="s">
        <v>39</v>
      </c>
      <c r="D38" s="35" t="s">
        <v>68</v>
      </c>
      <c r="E38" s="60" t="s">
        <v>31</v>
      </c>
      <c r="F38" s="69">
        <v>5</v>
      </c>
    </row>
    <row r="39" spans="1:6" ht="109.15" customHeight="1" x14ac:dyDescent="0.25">
      <c r="A39" s="38">
        <v>34</v>
      </c>
      <c r="B39" s="72">
        <v>18988</v>
      </c>
      <c r="C39" s="72" t="s">
        <v>39</v>
      </c>
      <c r="D39" s="35" t="s">
        <v>69</v>
      </c>
      <c r="E39" s="60" t="s">
        <v>31</v>
      </c>
      <c r="F39" s="69">
        <v>5</v>
      </c>
    </row>
    <row r="40" spans="1:6" ht="84" customHeight="1" x14ac:dyDescent="0.25">
      <c r="A40" s="38">
        <v>35</v>
      </c>
      <c r="B40" s="72">
        <v>18989</v>
      </c>
      <c r="C40" s="72">
        <v>615456</v>
      </c>
      <c r="D40" s="35" t="s">
        <v>70</v>
      </c>
      <c r="E40" s="60" t="s">
        <v>31</v>
      </c>
      <c r="F40" s="69">
        <v>3</v>
      </c>
    </row>
    <row r="41" spans="1:6" ht="87.6" customHeight="1" x14ac:dyDescent="0.25">
      <c r="A41" s="38">
        <v>36</v>
      </c>
      <c r="B41" s="72">
        <v>18990</v>
      </c>
      <c r="C41" s="72" t="s">
        <v>39</v>
      </c>
      <c r="D41" s="35" t="s">
        <v>71</v>
      </c>
      <c r="E41" s="60" t="s">
        <v>31</v>
      </c>
      <c r="F41" s="69">
        <v>10</v>
      </c>
    </row>
    <row r="42" spans="1:6" ht="97.9" customHeight="1" x14ac:dyDescent="0.25">
      <c r="A42" s="38">
        <v>37</v>
      </c>
      <c r="B42" s="72">
        <v>18991</v>
      </c>
      <c r="C42" s="72">
        <v>373980</v>
      </c>
      <c r="D42" s="35" t="s">
        <v>72</v>
      </c>
      <c r="E42" s="60" t="s">
        <v>31</v>
      </c>
      <c r="F42" s="69">
        <v>3</v>
      </c>
    </row>
    <row r="43" spans="1:6" ht="88.9" customHeight="1" x14ac:dyDescent="0.25">
      <c r="A43" s="38">
        <v>38</v>
      </c>
      <c r="B43" s="72">
        <v>18992</v>
      </c>
      <c r="C43" s="72" t="s">
        <v>39</v>
      </c>
      <c r="D43" s="35" t="s">
        <v>73</v>
      </c>
      <c r="E43" s="61" t="s">
        <v>31</v>
      </c>
      <c r="F43" s="70">
        <v>10</v>
      </c>
    </row>
    <row r="44" spans="1:6" ht="180.6" customHeight="1" x14ac:dyDescent="0.25">
      <c r="A44" s="38">
        <v>39</v>
      </c>
      <c r="B44" s="72">
        <v>18993</v>
      </c>
      <c r="C44" s="72" t="s">
        <v>39</v>
      </c>
      <c r="D44" s="11" t="s">
        <v>78</v>
      </c>
      <c r="E44" s="61" t="s">
        <v>31</v>
      </c>
      <c r="F44" s="70">
        <v>2</v>
      </c>
    </row>
    <row r="45" spans="1:6" ht="106.9" customHeight="1" x14ac:dyDescent="0.25">
      <c r="A45" s="38">
        <v>40</v>
      </c>
      <c r="B45" s="72">
        <v>18994</v>
      </c>
      <c r="C45" s="72" t="s">
        <v>39</v>
      </c>
      <c r="D45" s="32" t="s">
        <v>79</v>
      </c>
      <c r="E45" s="61" t="s">
        <v>31</v>
      </c>
      <c r="F45" s="70">
        <v>2</v>
      </c>
    </row>
    <row r="46" spans="1:6" ht="136.15" customHeight="1" x14ac:dyDescent="0.25">
      <c r="A46" s="38">
        <v>41</v>
      </c>
      <c r="B46" s="72">
        <v>18995</v>
      </c>
      <c r="C46" s="72" t="s">
        <v>39</v>
      </c>
      <c r="D46" s="33" t="s">
        <v>80</v>
      </c>
      <c r="E46" s="61" t="s">
        <v>31</v>
      </c>
      <c r="F46" s="70">
        <v>3</v>
      </c>
    </row>
    <row r="47" spans="1:6" ht="128.44999999999999" customHeight="1" x14ac:dyDescent="0.25">
      <c r="A47" s="38">
        <v>42</v>
      </c>
      <c r="B47" s="72">
        <v>18996</v>
      </c>
      <c r="C47" s="72" t="s">
        <v>39</v>
      </c>
      <c r="D47" s="33" t="s">
        <v>81</v>
      </c>
      <c r="E47" s="61" t="s">
        <v>31</v>
      </c>
      <c r="F47" s="70">
        <v>7</v>
      </c>
    </row>
    <row r="48" spans="1:6" ht="127.15" customHeight="1" x14ac:dyDescent="0.25">
      <c r="A48" s="38">
        <v>43</v>
      </c>
      <c r="B48" s="72">
        <v>18997</v>
      </c>
      <c r="C48" s="72" t="s">
        <v>39</v>
      </c>
      <c r="D48" s="33" t="s">
        <v>82</v>
      </c>
      <c r="E48" s="61" t="s">
        <v>32</v>
      </c>
      <c r="F48" s="70">
        <v>10</v>
      </c>
    </row>
    <row r="49" spans="1:6" ht="127.15" customHeight="1" x14ac:dyDescent="0.25">
      <c r="A49" s="38">
        <v>44</v>
      </c>
      <c r="B49" s="72">
        <v>18998</v>
      </c>
      <c r="C49" s="72" t="s">
        <v>39</v>
      </c>
      <c r="D49" s="33" t="s">
        <v>83</v>
      </c>
      <c r="E49" s="61" t="s">
        <v>32</v>
      </c>
      <c r="F49" s="70">
        <v>4</v>
      </c>
    </row>
    <row r="50" spans="1:6" ht="226.15" customHeight="1" x14ac:dyDescent="0.25">
      <c r="A50" s="38">
        <v>45</v>
      </c>
      <c r="B50" s="72">
        <v>18999</v>
      </c>
      <c r="C50" s="72">
        <v>607267</v>
      </c>
      <c r="D50" s="33" t="s">
        <v>84</v>
      </c>
      <c r="E50" s="61" t="s">
        <v>34</v>
      </c>
      <c r="F50" s="70">
        <v>24</v>
      </c>
    </row>
    <row r="51" spans="1:6" ht="324" customHeight="1" x14ac:dyDescent="0.25">
      <c r="A51" s="38">
        <v>46</v>
      </c>
      <c r="B51" s="72">
        <v>19000</v>
      </c>
      <c r="C51" s="72">
        <v>471239</v>
      </c>
      <c r="D51" s="33" t="s">
        <v>85</v>
      </c>
      <c r="E51" s="61" t="s">
        <v>35</v>
      </c>
      <c r="F51" s="70">
        <v>2</v>
      </c>
    </row>
    <row r="52" spans="1:6" ht="179.45" customHeight="1" x14ac:dyDescent="0.25">
      <c r="A52" s="38">
        <v>47</v>
      </c>
      <c r="B52" s="72">
        <v>19001</v>
      </c>
      <c r="C52" s="72" t="s">
        <v>39</v>
      </c>
      <c r="D52" s="33" t="s">
        <v>86</v>
      </c>
      <c r="E52" s="61" t="s">
        <v>31</v>
      </c>
      <c r="F52" s="70">
        <v>3</v>
      </c>
    </row>
    <row r="53" spans="1:6" ht="98.45" customHeight="1" x14ac:dyDescent="0.25">
      <c r="A53" s="38">
        <v>48</v>
      </c>
      <c r="B53" s="72">
        <v>19002</v>
      </c>
      <c r="C53" s="72" t="s">
        <v>39</v>
      </c>
      <c r="D53" s="33" t="s">
        <v>87</v>
      </c>
      <c r="E53" s="61" t="s">
        <v>31</v>
      </c>
      <c r="F53" s="70">
        <v>2</v>
      </c>
    </row>
    <row r="54" spans="1:6" ht="183.6" customHeight="1" x14ac:dyDescent="0.25">
      <c r="A54" s="38">
        <v>49</v>
      </c>
      <c r="B54" s="72">
        <v>19003</v>
      </c>
      <c r="C54" s="72" t="s">
        <v>39</v>
      </c>
      <c r="D54" s="33" t="s">
        <v>88</v>
      </c>
      <c r="E54" s="63" t="s">
        <v>35</v>
      </c>
      <c r="F54" s="70">
        <v>6</v>
      </c>
    </row>
    <row r="55" spans="1:6" ht="245.45" customHeight="1" x14ac:dyDescent="0.3">
      <c r="A55" s="38">
        <v>50</v>
      </c>
      <c r="B55" s="72">
        <v>19004</v>
      </c>
      <c r="C55" s="72" t="s">
        <v>39</v>
      </c>
      <c r="D55" s="62" t="s">
        <v>89</v>
      </c>
      <c r="E55" s="63" t="s">
        <v>35</v>
      </c>
      <c r="F55" s="70">
        <v>2</v>
      </c>
    </row>
    <row r="56" spans="1:6" ht="92.45" customHeight="1" x14ac:dyDescent="0.25">
      <c r="A56" s="96" t="s">
        <v>36</v>
      </c>
      <c r="B56" s="96"/>
      <c r="C56" s="96"/>
      <c r="D56" s="96"/>
      <c r="E56" s="96"/>
      <c r="F56" s="96"/>
    </row>
    <row r="57" spans="1:6" x14ac:dyDescent="0.25">
      <c r="A57" s="93" t="s">
        <v>9</v>
      </c>
      <c r="B57" s="93"/>
      <c r="C57" s="93"/>
      <c r="D57" s="93"/>
      <c r="E57" s="93"/>
      <c r="F57" s="20"/>
    </row>
    <row r="58" spans="1:6" x14ac:dyDescent="0.3">
      <c r="A58" s="21"/>
      <c r="F58" s="20"/>
    </row>
    <row r="59" spans="1:6" ht="18" x14ac:dyDescent="0.3">
      <c r="A59" s="94" t="s">
        <v>28</v>
      </c>
      <c r="B59" s="94"/>
      <c r="C59" s="95" t="s">
        <v>90</v>
      </c>
      <c r="D59" s="95"/>
      <c r="E59" s="95"/>
      <c r="F59" s="20"/>
    </row>
    <row r="60" spans="1:6" x14ac:dyDescent="0.3">
      <c r="F60" s="20"/>
    </row>
    <row r="61" spans="1:6" x14ac:dyDescent="0.25">
      <c r="A61" s="92" t="s">
        <v>10</v>
      </c>
      <c r="B61" s="92"/>
      <c r="C61" s="92"/>
      <c r="D61" s="92"/>
      <c r="E61" s="92"/>
      <c r="F61" s="20"/>
    </row>
    <row r="62" spans="1:6" x14ac:dyDescent="0.25">
      <c r="A62" s="92" t="s">
        <v>11</v>
      </c>
      <c r="B62" s="92"/>
      <c r="C62" s="92"/>
      <c r="D62" s="92"/>
      <c r="E62" s="92"/>
      <c r="F62" s="20"/>
    </row>
    <row r="63" spans="1:6" x14ac:dyDescent="0.3">
      <c r="A63" s="30"/>
      <c r="D63" s="66"/>
      <c r="E63" s="31"/>
      <c r="F63" s="20"/>
    </row>
    <row r="64" spans="1:6" x14ac:dyDescent="0.3">
      <c r="A64" s="30"/>
      <c r="D64" s="66"/>
      <c r="E64" s="31"/>
      <c r="F64" s="20"/>
    </row>
    <row r="65" spans="1:6" x14ac:dyDescent="0.3">
      <c r="A65" s="30"/>
      <c r="D65" s="66"/>
      <c r="E65" s="31"/>
      <c r="F65" s="20"/>
    </row>
    <row r="66" spans="1:6" ht="68.45" customHeight="1" x14ac:dyDescent="0.3">
      <c r="A66" s="30"/>
      <c r="F66" s="20"/>
    </row>
    <row r="67" spans="1:6" x14ac:dyDescent="0.3">
      <c r="F67" s="20"/>
    </row>
    <row r="68" spans="1:6" x14ac:dyDescent="0.3">
      <c r="F68" s="20"/>
    </row>
    <row r="69" spans="1:6" x14ac:dyDescent="0.3">
      <c r="F69" s="20"/>
    </row>
    <row r="70" spans="1:6" x14ac:dyDescent="0.3">
      <c r="F70" s="20"/>
    </row>
    <row r="71" spans="1:6" x14ac:dyDescent="0.3">
      <c r="F71" s="20"/>
    </row>
    <row r="72" spans="1:6" x14ac:dyDescent="0.3">
      <c r="F72" s="20"/>
    </row>
    <row r="73" spans="1:6" x14ac:dyDescent="0.3">
      <c r="F73" s="20"/>
    </row>
    <row r="74" spans="1:6" x14ac:dyDescent="0.3">
      <c r="F74" s="20"/>
    </row>
    <row r="75" spans="1:6" x14ac:dyDescent="0.3">
      <c r="F75" s="20"/>
    </row>
    <row r="76" spans="1:6" x14ac:dyDescent="0.3">
      <c r="F76" s="20"/>
    </row>
    <row r="77" spans="1:6" x14ac:dyDescent="0.3">
      <c r="F77" s="20"/>
    </row>
    <row r="78" spans="1:6" x14ac:dyDescent="0.3">
      <c r="F78" s="20"/>
    </row>
    <row r="79" spans="1:6" x14ac:dyDescent="0.3">
      <c r="F79" s="20"/>
    </row>
    <row r="80" spans="1:6" x14ac:dyDescent="0.3">
      <c r="F80" s="20"/>
    </row>
    <row r="81" spans="1:6" x14ac:dyDescent="0.3">
      <c r="F81" s="20"/>
    </row>
    <row r="82" spans="1:6" x14ac:dyDescent="0.3">
      <c r="F82" s="20"/>
    </row>
    <row r="83" spans="1:6" x14ac:dyDescent="0.3">
      <c r="F83" s="20"/>
    </row>
    <row r="84" spans="1:6" x14ac:dyDescent="0.3">
      <c r="F84" s="20"/>
    </row>
    <row r="85" spans="1:6" x14ac:dyDescent="0.3">
      <c r="F85" s="20"/>
    </row>
    <row r="86" spans="1:6" x14ac:dyDescent="0.3">
      <c r="F86" s="20"/>
    </row>
    <row r="87" spans="1:6" s="2" customFormat="1" x14ac:dyDescent="0.3">
      <c r="A87" s="31"/>
      <c r="B87" s="28"/>
      <c r="C87" s="71"/>
      <c r="D87" s="65"/>
      <c r="E87" s="28"/>
      <c r="F87" s="20"/>
    </row>
    <row r="88" spans="1:6" s="2" customFormat="1" x14ac:dyDescent="0.3">
      <c r="A88" s="31"/>
      <c r="B88" s="28"/>
      <c r="C88" s="71"/>
      <c r="D88" s="65"/>
      <c r="E88" s="28"/>
      <c r="F88" s="20"/>
    </row>
    <row r="89" spans="1:6" s="2" customFormat="1" x14ac:dyDescent="0.3">
      <c r="A89" s="31"/>
      <c r="B89" s="28"/>
      <c r="C89" s="71"/>
      <c r="D89" s="65"/>
      <c r="E89" s="28"/>
      <c r="F89" s="20"/>
    </row>
    <row r="90" spans="1:6" x14ac:dyDescent="0.3">
      <c r="F90" s="20"/>
    </row>
    <row r="91" spans="1:6" x14ac:dyDescent="0.3">
      <c r="F91" s="20"/>
    </row>
    <row r="92" spans="1:6" x14ac:dyDescent="0.3">
      <c r="F92" s="20"/>
    </row>
    <row r="93" spans="1:6" x14ac:dyDescent="0.3">
      <c r="F93" s="20"/>
    </row>
    <row r="94" spans="1:6" x14ac:dyDescent="0.3">
      <c r="F94" s="20"/>
    </row>
    <row r="95" spans="1:6" x14ac:dyDescent="0.3">
      <c r="F95" s="20"/>
    </row>
    <row r="96" spans="1:6" x14ac:dyDescent="0.3">
      <c r="F96" s="20"/>
    </row>
    <row r="97" spans="6:6" x14ac:dyDescent="0.3">
      <c r="F97" s="20"/>
    </row>
    <row r="98" spans="6:6" x14ac:dyDescent="0.3">
      <c r="F98" s="20"/>
    </row>
    <row r="99" spans="6:6" x14ac:dyDescent="0.3">
      <c r="F99" s="20"/>
    </row>
    <row r="100" spans="6:6" x14ac:dyDescent="0.3">
      <c r="F100" s="20"/>
    </row>
    <row r="101" spans="6:6" x14ac:dyDescent="0.3">
      <c r="F101" s="20"/>
    </row>
    <row r="102" spans="6:6" x14ac:dyDescent="0.3">
      <c r="F102" s="20"/>
    </row>
    <row r="103" spans="6:6" x14ac:dyDescent="0.3">
      <c r="F103" s="20"/>
    </row>
    <row r="104" spans="6:6" x14ac:dyDescent="0.3">
      <c r="F104" s="20"/>
    </row>
    <row r="105" spans="6:6" x14ac:dyDescent="0.3">
      <c r="F105" s="20"/>
    </row>
    <row r="106" spans="6:6" x14ac:dyDescent="0.3">
      <c r="F106" s="20"/>
    </row>
    <row r="107" spans="6:6" x14ac:dyDescent="0.3">
      <c r="F107" s="20"/>
    </row>
    <row r="108" spans="6:6" x14ac:dyDescent="0.3">
      <c r="F108" s="20"/>
    </row>
    <row r="109" spans="6:6" x14ac:dyDescent="0.3">
      <c r="F109" s="20"/>
    </row>
    <row r="110" spans="6:6" x14ac:dyDescent="0.3">
      <c r="F110" s="20"/>
    </row>
    <row r="111" spans="6:6" x14ac:dyDescent="0.3">
      <c r="F111" s="20"/>
    </row>
    <row r="112" spans="6:6" x14ac:dyDescent="0.3">
      <c r="F112" s="20"/>
    </row>
    <row r="113" spans="6:6" x14ac:dyDescent="0.3">
      <c r="F113" s="20"/>
    </row>
    <row r="114" spans="6:6" x14ac:dyDescent="0.3">
      <c r="F114" s="20"/>
    </row>
    <row r="115" spans="6:6" x14ac:dyDescent="0.3">
      <c r="F115" s="20"/>
    </row>
    <row r="116" spans="6:6" x14ac:dyDescent="0.3">
      <c r="F116" s="20"/>
    </row>
    <row r="117" spans="6:6" x14ac:dyDescent="0.3">
      <c r="F117" s="20"/>
    </row>
    <row r="118" spans="6:6" x14ac:dyDescent="0.3">
      <c r="F118" s="20"/>
    </row>
    <row r="119" spans="6:6" x14ac:dyDescent="0.3">
      <c r="F119" s="20"/>
    </row>
    <row r="121" spans="6:6" x14ac:dyDescent="0.3">
      <c r="F121" s="20"/>
    </row>
    <row r="122" spans="6:6" x14ac:dyDescent="0.3">
      <c r="F122" s="20"/>
    </row>
  </sheetData>
  <mergeCells count="15">
    <mergeCell ref="A56:F56"/>
    <mergeCell ref="F4:F5"/>
    <mergeCell ref="A3:F3"/>
    <mergeCell ref="A2:F2"/>
    <mergeCell ref="E4:E5"/>
    <mergeCell ref="A62:E62"/>
    <mergeCell ref="A57:E57"/>
    <mergeCell ref="A59:B59"/>
    <mergeCell ref="A61:E61"/>
    <mergeCell ref="C59:E59"/>
    <mergeCell ref="A1:D1"/>
    <mergeCell ref="A4:A5"/>
    <mergeCell ref="B4:B5"/>
    <mergeCell ref="C4:C5"/>
    <mergeCell ref="D4:D5"/>
  </mergeCells>
  <printOptions horizontalCentered="1"/>
  <pageMargins left="0.51181102362204722" right="0.51181102362204722" top="0.78740157480314965" bottom="0.78740157480314965" header="0.31496062992125984" footer="0.31496062992125984"/>
  <pageSetup paperSize="9" scale="102" orientation="landscape" r:id="rId1"/>
  <drawing r:id="rId2"/>
  <legacyDrawing r:id="rId3"/>
  <oleObjects>
    <mc:AlternateContent xmlns:mc="http://schemas.openxmlformats.org/markup-compatibility/2006">
      <mc:Choice Requires="x14">
        <oleObject progId="CorelDraw.Graphic.17" shapeId="10241" r:id="rId4">
          <objectPr defaultSize="0" autoPict="0" r:id="rId5">
            <anchor moveWithCells="1" sizeWithCells="1">
              <from>
                <xdr:col>3</xdr:col>
                <xdr:colOff>1638300</xdr:colOff>
                <xdr:row>0</xdr:row>
                <xdr:rowOff>0</xdr:rowOff>
              </from>
              <to>
                <xdr:col>4</xdr:col>
                <xdr:colOff>647700</xdr:colOff>
                <xdr:row>1</xdr:row>
                <xdr:rowOff>0</xdr:rowOff>
              </to>
            </anchor>
          </objectPr>
        </oleObject>
      </mc:Choice>
      <mc:Fallback>
        <oleObject progId="CorelDraw.Graphic.17" shapeId="10241"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78"/>
  <sheetViews>
    <sheetView zoomScale="86" zoomScaleNormal="86" zoomScaleSheetLayoutView="100" workbookViewId="0">
      <selection activeCell="H49" sqref="H49"/>
    </sheetView>
  </sheetViews>
  <sheetFormatPr defaultColWidth="8.85546875" defaultRowHeight="16.5" x14ac:dyDescent="0.3"/>
  <cols>
    <col min="1" max="1" width="8.28515625" style="3" customWidth="1"/>
    <col min="2" max="2" width="8.140625" style="3" customWidth="1"/>
    <col min="3" max="3" width="13.5703125" style="3" customWidth="1"/>
    <col min="4" max="4" width="58" style="39" customWidth="1"/>
    <col min="5" max="5" width="12" style="3" customWidth="1"/>
    <col min="6" max="6" width="10.28515625" style="3" customWidth="1"/>
    <col min="7" max="7" width="15.28515625" style="12" customWidth="1"/>
    <col min="8" max="8" width="11.7109375" style="3" customWidth="1"/>
    <col min="9" max="9" width="11.7109375" style="14" customWidth="1"/>
    <col min="10" max="10" width="18.7109375" style="22" customWidth="1"/>
    <col min="11" max="11" width="11.28515625" style="15" customWidth="1"/>
    <col min="12" max="12" width="19" style="5" customWidth="1"/>
    <col min="13" max="13" width="11.42578125" style="5" customWidth="1"/>
    <col min="14" max="14" width="10.5703125" style="5" bestFit="1" customWidth="1"/>
    <col min="15" max="15" width="10.28515625" style="5" customWidth="1"/>
    <col min="16" max="16" width="12.140625" style="3" bestFit="1" customWidth="1"/>
    <col min="17" max="17" width="11.140625" style="3" customWidth="1"/>
    <col min="18" max="18" width="9.42578125" style="3" bestFit="1" customWidth="1"/>
    <col min="19" max="22" width="8.85546875" style="3"/>
    <col min="23" max="23" width="9.28515625" style="3" bestFit="1" customWidth="1"/>
    <col min="24" max="24" width="11.42578125" style="3" bestFit="1" customWidth="1"/>
    <col min="25" max="16384" width="8.85546875" style="3"/>
  </cols>
  <sheetData>
    <row r="1" spans="1:20" ht="69.599999999999994" customHeight="1" x14ac:dyDescent="0.3">
      <c r="G1" s="13"/>
      <c r="H1" s="4"/>
      <c r="K1" s="16"/>
    </row>
    <row r="2" spans="1:20" ht="55.9" customHeight="1" x14ac:dyDescent="0.3">
      <c r="A2" s="104" t="s">
        <v>15</v>
      </c>
      <c r="B2" s="104"/>
      <c r="C2" s="104"/>
      <c r="D2" s="104"/>
      <c r="E2" s="104"/>
      <c r="F2" s="104"/>
      <c r="G2" s="104"/>
      <c r="H2" s="104"/>
      <c r="I2" s="104"/>
      <c r="J2" s="104"/>
      <c r="K2" s="104"/>
      <c r="L2" s="104"/>
    </row>
    <row r="3" spans="1:20" ht="17.25" customHeight="1" x14ac:dyDescent="0.3">
      <c r="A3" s="101" t="str">
        <f>'APÊNDICE II-MEMÓRIA DE CÁLCULO'!A3:F3</f>
        <v>EQUIPAMENTOS DE FISIOTERAPIA</v>
      </c>
      <c r="B3" s="102"/>
      <c r="C3" s="102"/>
      <c r="D3" s="102"/>
      <c r="E3" s="102"/>
      <c r="F3" s="102"/>
      <c r="G3" s="102"/>
      <c r="H3" s="102"/>
      <c r="I3" s="102"/>
      <c r="J3" s="102"/>
      <c r="K3" s="102"/>
      <c r="L3" s="103"/>
    </row>
    <row r="4" spans="1:20" ht="57" customHeight="1" x14ac:dyDescent="0.3">
      <c r="A4" s="40" t="s">
        <v>0</v>
      </c>
      <c r="B4" s="40" t="s">
        <v>12</v>
      </c>
      <c r="C4" s="40" t="s">
        <v>1</v>
      </c>
      <c r="D4" s="41" t="s">
        <v>14</v>
      </c>
      <c r="E4" s="40" t="s">
        <v>7</v>
      </c>
      <c r="F4" s="40" t="s">
        <v>3</v>
      </c>
      <c r="G4" s="42" t="s">
        <v>37</v>
      </c>
      <c r="H4" s="42" t="s">
        <v>6</v>
      </c>
      <c r="I4" s="43" t="s">
        <v>16</v>
      </c>
      <c r="J4" s="54" t="s">
        <v>22</v>
      </c>
      <c r="K4" s="55" t="s">
        <v>27</v>
      </c>
      <c r="L4" s="40" t="s">
        <v>13</v>
      </c>
      <c r="M4" s="56" t="s">
        <v>18</v>
      </c>
      <c r="N4" s="5" t="s">
        <v>17</v>
      </c>
      <c r="O4" s="5" t="s">
        <v>16</v>
      </c>
      <c r="P4" s="5" t="s">
        <v>21</v>
      </c>
      <c r="Q4" s="5" t="s">
        <v>19</v>
      </c>
      <c r="R4" s="5" t="s">
        <v>20</v>
      </c>
    </row>
    <row r="5" spans="1:20" ht="54" customHeight="1" x14ac:dyDescent="0.3">
      <c r="A5" s="27">
        <v>1</v>
      </c>
      <c r="B5" s="1">
        <f>'APÊNDICE II-MEMÓRIA DE CÁLCULO'!B6</f>
        <v>18955</v>
      </c>
      <c r="C5" s="10">
        <f>'APÊNDICE II-MEMÓRIA DE CÁLCULO'!C6</f>
        <v>329054</v>
      </c>
      <c r="D5" s="44" t="str">
        <f>'APÊNDICE II-MEMÓRIA DE CÁLCULO'!D6</f>
        <v xml:space="preserve">Par de tornozeleiras de nylon com peso de 5KG cada, para exercícios e fisioterapia. Fechamento em velcro, ajustável e confortável. Fácil limpeza. </v>
      </c>
      <c r="E5" s="10" t="str">
        <f>'APÊNDICE II-MEMÓRIA DE CÁLCULO'!E6</f>
        <v>PAR</v>
      </c>
      <c r="F5" s="45">
        <f>'APÊNDICE I - ESPECIF. E QUANT.'!F5</f>
        <v>20</v>
      </c>
      <c r="G5" s="51" t="s">
        <v>29</v>
      </c>
      <c r="H5" s="52">
        <v>76</v>
      </c>
      <c r="I5" s="46">
        <f>O5</f>
        <v>38</v>
      </c>
      <c r="J5" s="57">
        <f>P5</f>
        <v>0.5</v>
      </c>
      <c r="K5" s="50">
        <f>H5</f>
        <v>76</v>
      </c>
      <c r="L5" s="58">
        <f>K5*F5</f>
        <v>1520</v>
      </c>
      <c r="M5" s="59">
        <f t="shared" ref="M5:M29" si="0">MEDIAN(H5,)</f>
        <v>38</v>
      </c>
      <c r="N5" s="6">
        <f t="shared" ref="N5:N29" si="1">AVERAGE(H5)</f>
        <v>76</v>
      </c>
      <c r="O5" s="8">
        <f t="shared" ref="O5:O29" si="2">_xlfn.STDEV.P(H5,)</f>
        <v>38</v>
      </c>
      <c r="P5" s="7">
        <f>O5/N5</f>
        <v>0.5</v>
      </c>
      <c r="Q5" s="6">
        <f t="shared" ref="Q5" si="3">N5-O5</f>
        <v>38</v>
      </c>
      <c r="R5" s="6">
        <f t="shared" ref="R5" si="4">N5+O5</f>
        <v>114</v>
      </c>
      <c r="S5" s="9"/>
      <c r="T5" s="9"/>
    </row>
    <row r="6" spans="1:20" ht="63.6" customHeight="1" x14ac:dyDescent="0.3">
      <c r="A6" s="27">
        <v>2</v>
      </c>
      <c r="B6" s="1">
        <f>'APÊNDICE II-MEMÓRIA DE CÁLCULO'!B7</f>
        <v>18956</v>
      </c>
      <c r="C6" s="10">
        <f>'APÊNDICE II-MEMÓRIA DE CÁLCULO'!C7</f>
        <v>331229</v>
      </c>
      <c r="D6" s="44" t="str">
        <f>'APÊNDICE II-MEMÓRIA DE CÁLCULO'!D7</f>
        <v xml:space="preserve">Par de tornozeleiras de nylon com peso de 4KG cada, para exercícios e fisioterapia. Fechamento em velcro, ajustável e confortável. Fácil limpeza. </v>
      </c>
      <c r="E6" s="10" t="str">
        <f>'APÊNDICE II-MEMÓRIA DE CÁLCULO'!E7</f>
        <v>PAR</v>
      </c>
      <c r="F6" s="45">
        <f>'APÊNDICE II-MEMÓRIA DE CÁLCULO'!F7</f>
        <v>20</v>
      </c>
      <c r="G6" s="51" t="s">
        <v>29</v>
      </c>
      <c r="H6" s="53">
        <v>59.08</v>
      </c>
      <c r="I6" s="46">
        <f t="shared" ref="I6:I54" si="5">O6</f>
        <v>29.54</v>
      </c>
      <c r="J6" s="57">
        <f t="shared" ref="J6:J54" si="6">P6</f>
        <v>0.5</v>
      </c>
      <c r="K6" s="50">
        <f t="shared" ref="K6:K54" si="7">H6</f>
        <v>59.08</v>
      </c>
      <c r="L6" s="58">
        <f t="shared" ref="L6:L54" si="8">K6*F6</f>
        <v>1181.5999999999999</v>
      </c>
      <c r="M6" s="59">
        <f t="shared" si="0"/>
        <v>29.54</v>
      </c>
      <c r="N6" s="6">
        <f t="shared" si="1"/>
        <v>59.08</v>
      </c>
      <c r="O6" s="8">
        <f t="shared" si="2"/>
        <v>29.54</v>
      </c>
      <c r="P6" s="7">
        <f t="shared" ref="P6:P54" si="9">O6/N6</f>
        <v>0.5</v>
      </c>
      <c r="Q6" s="6">
        <f t="shared" ref="Q6:Q54" si="10">N6-O6</f>
        <v>29.54</v>
      </c>
      <c r="R6" s="6">
        <f t="shared" ref="R6:R54" si="11">N6+O6</f>
        <v>88.62</v>
      </c>
    </row>
    <row r="7" spans="1:20" ht="67.900000000000006" customHeight="1" x14ac:dyDescent="0.3">
      <c r="A7" s="27">
        <v>3</v>
      </c>
      <c r="B7" s="1">
        <f>'APÊNDICE II-MEMÓRIA DE CÁLCULO'!B8</f>
        <v>18957</v>
      </c>
      <c r="C7" s="10">
        <f>'APÊNDICE II-MEMÓRIA DE CÁLCULO'!C8</f>
        <v>331228</v>
      </c>
      <c r="D7" s="44" t="str">
        <f>'APÊNDICE II-MEMÓRIA DE CÁLCULO'!D8</f>
        <v xml:space="preserve">Par de tornozeleiras de nylon com peso de 3KG cada, para exercícios e fisioterapia. Fechamento em velcro, ajustável e confortável. Fácil limpeza. </v>
      </c>
      <c r="E7" s="10" t="str">
        <f>'APÊNDICE II-MEMÓRIA DE CÁLCULO'!E8</f>
        <v>PAR</v>
      </c>
      <c r="F7" s="45">
        <f>'APÊNDICE II-MEMÓRIA DE CÁLCULO'!F8</f>
        <v>20</v>
      </c>
      <c r="G7" s="51" t="s">
        <v>29</v>
      </c>
      <c r="H7" s="53">
        <v>46.22</v>
      </c>
      <c r="I7" s="46">
        <f t="shared" si="5"/>
        <v>23.11</v>
      </c>
      <c r="J7" s="57">
        <f t="shared" si="6"/>
        <v>0.5</v>
      </c>
      <c r="K7" s="50">
        <f t="shared" si="7"/>
        <v>46.22</v>
      </c>
      <c r="L7" s="58">
        <f t="shared" si="8"/>
        <v>924.4</v>
      </c>
      <c r="M7" s="59">
        <f t="shared" si="0"/>
        <v>23.11</v>
      </c>
      <c r="N7" s="6">
        <f t="shared" si="1"/>
        <v>46.22</v>
      </c>
      <c r="O7" s="8">
        <f t="shared" si="2"/>
        <v>23.11</v>
      </c>
      <c r="P7" s="7">
        <f t="shared" si="9"/>
        <v>0.5</v>
      </c>
      <c r="Q7" s="6">
        <f t="shared" si="10"/>
        <v>23.11</v>
      </c>
      <c r="R7" s="6">
        <f t="shared" si="11"/>
        <v>69.33</v>
      </c>
    </row>
    <row r="8" spans="1:20" ht="63.6" customHeight="1" x14ac:dyDescent="0.3">
      <c r="A8" s="27">
        <v>4</v>
      </c>
      <c r="B8" s="1">
        <f>'APÊNDICE II-MEMÓRIA DE CÁLCULO'!B9</f>
        <v>18958</v>
      </c>
      <c r="C8" s="10">
        <f>'APÊNDICE II-MEMÓRIA DE CÁLCULO'!C9</f>
        <v>331227</v>
      </c>
      <c r="D8" s="44" t="str">
        <f>'APÊNDICE II-MEMÓRIA DE CÁLCULO'!D9</f>
        <v xml:space="preserve">Par de tornozeleiras de nylon com peso de 2KG cada, para exercícios e fisioterapia. Fechamento em velcro, ajustável e confortável. Fácil limpeza. </v>
      </c>
      <c r="E8" s="10" t="str">
        <f>'APÊNDICE II-MEMÓRIA DE CÁLCULO'!E9</f>
        <v>PAR</v>
      </c>
      <c r="F8" s="45">
        <f>'APÊNDICE II-MEMÓRIA DE CÁLCULO'!F9</f>
        <v>20</v>
      </c>
      <c r="G8" s="51" t="s">
        <v>29</v>
      </c>
      <c r="H8" s="53">
        <v>44</v>
      </c>
      <c r="I8" s="46">
        <f t="shared" si="5"/>
        <v>22</v>
      </c>
      <c r="J8" s="57">
        <f t="shared" si="6"/>
        <v>0.5</v>
      </c>
      <c r="K8" s="50">
        <f t="shared" si="7"/>
        <v>44</v>
      </c>
      <c r="L8" s="58">
        <f t="shared" si="8"/>
        <v>880</v>
      </c>
      <c r="M8" s="59">
        <f t="shared" si="0"/>
        <v>22</v>
      </c>
      <c r="N8" s="6">
        <f t="shared" si="1"/>
        <v>44</v>
      </c>
      <c r="O8" s="8">
        <f t="shared" si="2"/>
        <v>22</v>
      </c>
      <c r="P8" s="7">
        <f t="shared" si="9"/>
        <v>0.5</v>
      </c>
      <c r="Q8" s="6">
        <f t="shared" si="10"/>
        <v>22</v>
      </c>
      <c r="R8" s="6">
        <f t="shared" si="11"/>
        <v>66</v>
      </c>
    </row>
    <row r="9" spans="1:20" ht="61.9" customHeight="1" x14ac:dyDescent="0.3">
      <c r="A9" s="27">
        <v>5</v>
      </c>
      <c r="B9" s="1">
        <f>'APÊNDICE II-MEMÓRIA DE CÁLCULO'!B10</f>
        <v>18959</v>
      </c>
      <c r="C9" s="10">
        <f>'APÊNDICE II-MEMÓRIA DE CÁLCULO'!C10</f>
        <v>331226</v>
      </c>
      <c r="D9" s="44" t="str">
        <f>'APÊNDICE II-MEMÓRIA DE CÁLCULO'!D10</f>
        <v xml:space="preserve">Par de tornozeleiras de nylon com peso de 1KG cada, para exercícios e fisioterapia. Fechamento em velcro, ajustável e confortável. Fácil limpeza. </v>
      </c>
      <c r="E9" s="10" t="str">
        <f>'APÊNDICE II-MEMÓRIA DE CÁLCULO'!E10</f>
        <v>PAR</v>
      </c>
      <c r="F9" s="45">
        <f>'APÊNDICE II-MEMÓRIA DE CÁLCULO'!F10</f>
        <v>20</v>
      </c>
      <c r="G9" s="51" t="s">
        <v>29</v>
      </c>
      <c r="H9" s="53">
        <v>34</v>
      </c>
      <c r="I9" s="46">
        <f t="shared" si="5"/>
        <v>17</v>
      </c>
      <c r="J9" s="57">
        <f t="shared" si="6"/>
        <v>0.5</v>
      </c>
      <c r="K9" s="50">
        <f t="shared" si="7"/>
        <v>34</v>
      </c>
      <c r="L9" s="58">
        <f t="shared" si="8"/>
        <v>680</v>
      </c>
      <c r="M9" s="59">
        <f t="shared" si="0"/>
        <v>17</v>
      </c>
      <c r="N9" s="6">
        <f t="shared" si="1"/>
        <v>34</v>
      </c>
      <c r="O9" s="8">
        <f t="shared" si="2"/>
        <v>17</v>
      </c>
      <c r="P9" s="7">
        <f t="shared" si="9"/>
        <v>0.5</v>
      </c>
      <c r="Q9" s="6">
        <f t="shared" si="10"/>
        <v>17</v>
      </c>
      <c r="R9" s="6">
        <f t="shared" si="11"/>
        <v>51</v>
      </c>
    </row>
    <row r="10" spans="1:20" ht="67.900000000000006" customHeight="1" x14ac:dyDescent="0.3">
      <c r="A10" s="27">
        <v>6</v>
      </c>
      <c r="B10" s="1">
        <f>'APÊNDICE II-MEMÓRIA DE CÁLCULO'!B11</f>
        <v>18960</v>
      </c>
      <c r="C10" s="10" t="str">
        <f>'APÊNDICE II-MEMÓRIA DE CÁLCULO'!C11</f>
        <v>-</v>
      </c>
      <c r="D10" s="44" t="str">
        <f>'APÊNDICE II-MEMÓRIA DE CÁLCULO'!D11</f>
        <v xml:space="preserve">Par de tornozeleiras de nylon com peso de 500g cada, para exercícios e fisioterapia. Fechamento em velcro, ajustável e confortável. Fácil limpeza. </v>
      </c>
      <c r="E10" s="10" t="str">
        <f>'APÊNDICE II-MEMÓRIA DE CÁLCULO'!E11</f>
        <v>PAR</v>
      </c>
      <c r="F10" s="45">
        <f>'APÊNDICE II-MEMÓRIA DE CÁLCULO'!F11</f>
        <v>20</v>
      </c>
      <c r="G10" s="51" t="s">
        <v>29</v>
      </c>
      <c r="H10" s="53">
        <v>34.15</v>
      </c>
      <c r="I10" s="46">
        <f t="shared" si="5"/>
        <v>17.074999999999999</v>
      </c>
      <c r="J10" s="57">
        <f t="shared" si="6"/>
        <v>0.5</v>
      </c>
      <c r="K10" s="50">
        <f t="shared" si="7"/>
        <v>34.15</v>
      </c>
      <c r="L10" s="58">
        <f t="shared" si="8"/>
        <v>683</v>
      </c>
      <c r="M10" s="59">
        <f t="shared" si="0"/>
        <v>17.074999999999999</v>
      </c>
      <c r="N10" s="6">
        <f t="shared" si="1"/>
        <v>34.15</v>
      </c>
      <c r="O10" s="8">
        <f t="shared" si="2"/>
        <v>17.074999999999999</v>
      </c>
      <c r="P10" s="7">
        <f t="shared" si="9"/>
        <v>0.5</v>
      </c>
      <c r="Q10" s="6">
        <f t="shared" si="10"/>
        <v>17.074999999999999</v>
      </c>
      <c r="R10" s="6">
        <f t="shared" si="11"/>
        <v>51.224999999999994</v>
      </c>
    </row>
    <row r="11" spans="1:20" ht="98.45" customHeight="1" x14ac:dyDescent="0.3">
      <c r="A11" s="27">
        <v>7</v>
      </c>
      <c r="B11" s="1">
        <f>'APÊNDICE II-MEMÓRIA DE CÁLCULO'!B12</f>
        <v>18961</v>
      </c>
      <c r="C11" s="10" t="str">
        <f>'APÊNDICE II-MEMÓRIA DE CÁLCULO'!C12</f>
        <v>-</v>
      </c>
      <c r="D11" s="44" t="str">
        <f>'APÊNDICE II-MEMÓRIA DE CÁLCULO'!D12</f>
        <v>Bola massageadora dupla, tipo Diamond, indicada para alívio de tensões musculares e estimulação da circulação, com formato anatômico e superfície texturizada para melhor aderência; material em borracha termoplástica ou similar, de alta resistência; uso manual em diversas regiões do corpo.</v>
      </c>
      <c r="E11" s="10" t="str">
        <f>'APÊNDICE II-MEMÓRIA DE CÁLCULO'!E12</f>
        <v>UNIDADE</v>
      </c>
      <c r="F11" s="45">
        <f>'APÊNDICE II-MEMÓRIA DE CÁLCULO'!F12</f>
        <v>10</v>
      </c>
      <c r="G11" s="51" t="s">
        <v>29</v>
      </c>
      <c r="H11" s="53">
        <v>63</v>
      </c>
      <c r="I11" s="46">
        <f t="shared" si="5"/>
        <v>31.5</v>
      </c>
      <c r="J11" s="57">
        <f t="shared" si="6"/>
        <v>0.5</v>
      </c>
      <c r="K11" s="50">
        <f t="shared" si="7"/>
        <v>63</v>
      </c>
      <c r="L11" s="58">
        <f t="shared" si="8"/>
        <v>630</v>
      </c>
      <c r="M11" s="59">
        <f t="shared" si="0"/>
        <v>31.5</v>
      </c>
      <c r="N11" s="6">
        <f t="shared" si="1"/>
        <v>63</v>
      </c>
      <c r="O11" s="8">
        <f t="shared" si="2"/>
        <v>31.5</v>
      </c>
      <c r="P11" s="7">
        <f t="shared" si="9"/>
        <v>0.5</v>
      </c>
      <c r="Q11" s="6">
        <f t="shared" si="10"/>
        <v>31.5</v>
      </c>
      <c r="R11" s="6">
        <f t="shared" si="11"/>
        <v>94.5</v>
      </c>
    </row>
    <row r="12" spans="1:20" ht="100.9" customHeight="1" x14ac:dyDescent="0.3">
      <c r="A12" s="27">
        <v>8</v>
      </c>
      <c r="B12" s="1">
        <f>'APÊNDICE II-MEMÓRIA DE CÁLCULO'!B13</f>
        <v>18962</v>
      </c>
      <c r="C12" s="10">
        <f>'APÊNDICE II-MEMÓRIA DE CÁLCULO'!C13</f>
        <v>426691</v>
      </c>
      <c r="D12" s="44" t="str">
        <f>'APÊNDICE II-MEMÓRIA DE CÁLCULO'!D13</f>
        <v>Barra paralela tipo Classic, cor preta, indicada para exercícios de marcha, equilíbrio e reabilitação física; estrutura em aço carbono com pintura epóxi, regulagem de altura com engate rápido, capacidade máxima suportada de 140 kg; com registro na  ANVISA.</v>
      </c>
      <c r="E12" s="10" t="str">
        <f>'APÊNDICE II-MEMÓRIA DE CÁLCULO'!E13</f>
        <v>UNIDADE</v>
      </c>
      <c r="F12" s="45">
        <f>'APÊNDICE II-MEMÓRIA DE CÁLCULO'!F13</f>
        <v>2</v>
      </c>
      <c r="G12" s="51" t="s">
        <v>29</v>
      </c>
      <c r="H12" s="53">
        <v>1501</v>
      </c>
      <c r="I12" s="46">
        <f t="shared" si="5"/>
        <v>750.5</v>
      </c>
      <c r="J12" s="57">
        <f t="shared" si="6"/>
        <v>0.5</v>
      </c>
      <c r="K12" s="50">
        <f t="shared" si="7"/>
        <v>1501</v>
      </c>
      <c r="L12" s="58">
        <f t="shared" si="8"/>
        <v>3002</v>
      </c>
      <c r="M12" s="59">
        <f t="shared" si="0"/>
        <v>750.5</v>
      </c>
      <c r="N12" s="6">
        <f t="shared" si="1"/>
        <v>1501</v>
      </c>
      <c r="O12" s="8">
        <f t="shared" si="2"/>
        <v>750.5</v>
      </c>
      <c r="P12" s="7">
        <f t="shared" si="9"/>
        <v>0.5</v>
      </c>
      <c r="Q12" s="6">
        <f t="shared" si="10"/>
        <v>750.5</v>
      </c>
      <c r="R12" s="6">
        <f t="shared" si="11"/>
        <v>2251.5</v>
      </c>
    </row>
    <row r="13" spans="1:20" ht="112.15" customHeight="1" x14ac:dyDescent="0.3">
      <c r="A13" s="27">
        <v>9</v>
      </c>
      <c r="B13" s="1">
        <f>'APÊNDICE II-MEMÓRIA DE CÁLCULO'!B14</f>
        <v>18963</v>
      </c>
      <c r="C13" s="10" t="str">
        <f>'APÊNDICE II-MEMÓRIA DE CÁLCULO'!C14</f>
        <v>-</v>
      </c>
      <c r="D13" s="44" t="str">
        <f>'APÊNDICE II-MEMÓRIA DE CÁLCULO'!D14</f>
        <v>Piso antiderrapante para barra paralela, confeccionado em madeira compensada de virola com revestimento em película de selador e emborrachado tipo ravena feijão; estrutura modular com extremidades rebaixadas para facilitar o acesso de cadeirantes e pessoas com mobilidade reduzida; capacidade máxima suportada: 140 kg; com registro na  ANVISA.</v>
      </c>
      <c r="E13" s="10" t="str">
        <f>'APÊNDICE II-MEMÓRIA DE CÁLCULO'!E14</f>
        <v>UNIDADE</v>
      </c>
      <c r="F13" s="45">
        <f>'APÊNDICE II-MEMÓRIA DE CÁLCULO'!F14</f>
        <v>2</v>
      </c>
      <c r="G13" s="51" t="s">
        <v>29</v>
      </c>
      <c r="H13" s="53">
        <v>874.5</v>
      </c>
      <c r="I13" s="46">
        <f t="shared" si="5"/>
        <v>437.25</v>
      </c>
      <c r="J13" s="57">
        <f t="shared" si="6"/>
        <v>0.5</v>
      </c>
      <c r="K13" s="50">
        <f t="shared" si="7"/>
        <v>874.5</v>
      </c>
      <c r="L13" s="58">
        <f t="shared" si="8"/>
        <v>1749</v>
      </c>
      <c r="M13" s="59">
        <f t="shared" si="0"/>
        <v>437.25</v>
      </c>
      <c r="N13" s="6">
        <f t="shared" si="1"/>
        <v>874.5</v>
      </c>
      <c r="O13" s="8">
        <f t="shared" si="2"/>
        <v>437.25</v>
      </c>
      <c r="P13" s="7">
        <f t="shared" si="9"/>
        <v>0.5</v>
      </c>
      <c r="Q13" s="6">
        <f t="shared" si="10"/>
        <v>437.25</v>
      </c>
      <c r="R13" s="6">
        <f t="shared" si="11"/>
        <v>1311.75</v>
      </c>
    </row>
    <row r="14" spans="1:20" ht="83.45" customHeight="1" x14ac:dyDescent="0.3">
      <c r="A14" s="27">
        <v>10</v>
      </c>
      <c r="B14" s="1">
        <f>'APÊNDICE II-MEMÓRIA DE CÁLCULO'!B15</f>
        <v>18964</v>
      </c>
      <c r="C14" s="10" t="str">
        <f>'APÊNDICE II-MEMÓRIA DE CÁLCULO'!C15</f>
        <v>-</v>
      </c>
      <c r="D14" s="44" t="str">
        <f>'APÊNDICE II-MEMÓRIA DE CÁLCULO'!D15</f>
        <v>Eletrodo de silicone reutilizável, autoadesivo, medindo 5 x 5 cm, indicado para uso em equipamentos de eletroterapia; compatível com diversos aparelhos por meio de conector tipo pino.</v>
      </c>
      <c r="E14" s="10" t="str">
        <f>'APÊNDICE II-MEMÓRIA DE CÁLCULO'!E15</f>
        <v>UNIDADE</v>
      </c>
      <c r="F14" s="45">
        <f>'APÊNDICE II-MEMÓRIA DE CÁLCULO'!F15</f>
        <v>120</v>
      </c>
      <c r="G14" s="51" t="s">
        <v>29</v>
      </c>
      <c r="H14" s="53">
        <v>44</v>
      </c>
      <c r="I14" s="46">
        <f t="shared" si="5"/>
        <v>22</v>
      </c>
      <c r="J14" s="57">
        <f t="shared" si="6"/>
        <v>0.5</v>
      </c>
      <c r="K14" s="50">
        <f t="shared" si="7"/>
        <v>44</v>
      </c>
      <c r="L14" s="58">
        <f t="shared" si="8"/>
        <v>5280</v>
      </c>
      <c r="M14" s="59">
        <f t="shared" si="0"/>
        <v>22</v>
      </c>
      <c r="N14" s="6">
        <f t="shared" si="1"/>
        <v>44</v>
      </c>
      <c r="O14" s="8">
        <f t="shared" si="2"/>
        <v>22</v>
      </c>
      <c r="P14" s="7">
        <f t="shared" si="9"/>
        <v>0.5</v>
      </c>
      <c r="Q14" s="6">
        <f t="shared" si="10"/>
        <v>22</v>
      </c>
      <c r="R14" s="6">
        <f t="shared" si="11"/>
        <v>66</v>
      </c>
    </row>
    <row r="15" spans="1:20" ht="82.5" x14ac:dyDescent="0.3">
      <c r="A15" s="27">
        <v>11</v>
      </c>
      <c r="B15" s="1">
        <f>'APÊNDICE II-MEMÓRIA DE CÁLCULO'!B16</f>
        <v>18965</v>
      </c>
      <c r="C15" s="10">
        <f>'APÊNDICE II-MEMÓRIA DE CÁLCULO'!C16</f>
        <v>400769</v>
      </c>
      <c r="D15" s="44" t="str">
        <f>'APÊNDICE II-MEMÓRIA DE CÁLCULO'!D16</f>
        <v>Disco inflável para propriocepção, utilizado para treinamento de equilíbrio, coordenação motora e reabilitação física; superfície com textura antiderrapante em ambos os lados, podendo ser utilizado em pé ou sentado; confeccionado em material resistente, com válvula para ajuste de pressão por insuflação.</v>
      </c>
      <c r="E15" s="10" t="str">
        <f>'APÊNDICE II-MEMÓRIA DE CÁLCULO'!E16</f>
        <v>UNIDADE</v>
      </c>
      <c r="F15" s="45">
        <f>'APÊNDICE II-MEMÓRIA DE CÁLCULO'!F16</f>
        <v>5</v>
      </c>
      <c r="G15" s="51" t="s">
        <v>29</v>
      </c>
      <c r="H15" s="53">
        <v>90.26</v>
      </c>
      <c r="I15" s="46">
        <f t="shared" si="5"/>
        <v>45.13</v>
      </c>
      <c r="J15" s="57">
        <f t="shared" si="6"/>
        <v>0.5</v>
      </c>
      <c r="K15" s="50">
        <f t="shared" si="7"/>
        <v>90.26</v>
      </c>
      <c r="L15" s="58">
        <f t="shared" si="8"/>
        <v>451.3</v>
      </c>
      <c r="M15" s="59">
        <f t="shared" si="0"/>
        <v>45.13</v>
      </c>
      <c r="N15" s="6">
        <f t="shared" si="1"/>
        <v>90.26</v>
      </c>
      <c r="O15" s="8">
        <f t="shared" si="2"/>
        <v>45.13</v>
      </c>
      <c r="P15" s="7">
        <f t="shared" si="9"/>
        <v>0.5</v>
      </c>
      <c r="Q15" s="6">
        <f t="shared" si="10"/>
        <v>45.13</v>
      </c>
      <c r="R15" s="6">
        <f t="shared" si="11"/>
        <v>135.39000000000001</v>
      </c>
    </row>
    <row r="16" spans="1:20" ht="114.6" customHeight="1" x14ac:dyDescent="0.3">
      <c r="A16" s="27">
        <v>12</v>
      </c>
      <c r="B16" s="1">
        <f>'APÊNDICE II-MEMÓRIA DE CÁLCULO'!B17</f>
        <v>18966</v>
      </c>
      <c r="C16" s="10" t="str">
        <f>'APÊNDICE II-MEMÓRIA DE CÁLCULO'!C17</f>
        <v>-</v>
      </c>
      <c r="D16" s="44" t="str">
        <f>'APÊNDICE II-MEMÓRIA DE CÁLCULO'!D17</f>
        <v>Cabo tipo 38, compatível com equipamentos de eletroterapia como Neurodyn II, Neurodyn III, Neurodyn Compact e aparelhos com tecnologia Aussie; utilizado para condução de estímulos elétricos entre o equipamento e os eletrodos; material flexível e resistente, com conectores padrão; com registro na  ANVISA.</v>
      </c>
      <c r="E16" s="10" t="str">
        <f>'APÊNDICE II-MEMÓRIA DE CÁLCULO'!E17</f>
        <v>UNIDADE</v>
      </c>
      <c r="F16" s="45">
        <f>'APÊNDICE II-MEMÓRIA DE CÁLCULO'!F17</f>
        <v>30</v>
      </c>
      <c r="G16" s="51" t="s">
        <v>29</v>
      </c>
      <c r="H16" s="53">
        <v>135.9</v>
      </c>
      <c r="I16" s="46">
        <f t="shared" si="5"/>
        <v>67.95</v>
      </c>
      <c r="J16" s="57">
        <f t="shared" si="6"/>
        <v>0.5</v>
      </c>
      <c r="K16" s="50">
        <f t="shared" si="7"/>
        <v>135.9</v>
      </c>
      <c r="L16" s="58">
        <f t="shared" si="8"/>
        <v>4077</v>
      </c>
      <c r="M16" s="59">
        <f t="shared" si="0"/>
        <v>67.95</v>
      </c>
      <c r="N16" s="6">
        <f t="shared" si="1"/>
        <v>135.9</v>
      </c>
      <c r="O16" s="8">
        <f t="shared" si="2"/>
        <v>67.95</v>
      </c>
      <c r="P16" s="7">
        <f t="shared" si="9"/>
        <v>0.5</v>
      </c>
      <c r="Q16" s="6">
        <f t="shared" si="10"/>
        <v>67.95</v>
      </c>
      <c r="R16" s="6">
        <f t="shared" si="11"/>
        <v>203.85000000000002</v>
      </c>
    </row>
    <row r="17" spans="1:18" ht="114.6" customHeight="1" x14ac:dyDescent="0.3">
      <c r="A17" s="27">
        <v>13</v>
      </c>
      <c r="B17" s="1">
        <f>'APÊNDICE II-MEMÓRIA DE CÁLCULO'!B18</f>
        <v>18967</v>
      </c>
      <c r="C17" s="10" t="str">
        <f>'APÊNDICE II-MEMÓRIA DE CÁLCULO'!C18</f>
        <v>-</v>
      </c>
      <c r="D17" s="44" t="str">
        <f>'APÊNDICE II-MEMÓRIA DE CÁLCULO'!D18</f>
        <v xml:space="preserve">Cabo tipo 09, 2 vias, nas cores azul e verde, compatível com equipamentos de eletroterapia como Neurodyn II e aparelhos com tecnologia Aussie; utilizado para transmissão de estímulos elétricos entre o equipamento e os eletrodos; confeccionado em material flexível e resistente, com conectores padrão;  com registro na  ANVISA.
</v>
      </c>
      <c r="E17" s="10" t="str">
        <f>'APÊNDICE II-MEMÓRIA DE CÁLCULO'!E18</f>
        <v>UNIDADE</v>
      </c>
      <c r="F17" s="45">
        <f>'APÊNDICE II-MEMÓRIA DE CÁLCULO'!F18</f>
        <v>4</v>
      </c>
      <c r="G17" s="51" t="s">
        <v>29</v>
      </c>
      <c r="H17" s="53">
        <v>100</v>
      </c>
      <c r="I17" s="46">
        <f t="shared" si="5"/>
        <v>50</v>
      </c>
      <c r="J17" s="57">
        <f>P17</f>
        <v>0.5</v>
      </c>
      <c r="K17" s="50">
        <f t="shared" si="7"/>
        <v>100</v>
      </c>
      <c r="L17" s="58">
        <f t="shared" si="8"/>
        <v>400</v>
      </c>
      <c r="M17" s="59">
        <f t="shared" si="0"/>
        <v>50</v>
      </c>
      <c r="N17" s="6">
        <f t="shared" si="1"/>
        <v>100</v>
      </c>
      <c r="O17" s="8">
        <f t="shared" si="2"/>
        <v>50</v>
      </c>
      <c r="P17" s="7">
        <f t="shared" si="9"/>
        <v>0.5</v>
      </c>
      <c r="Q17" s="6">
        <f t="shared" si="10"/>
        <v>50</v>
      </c>
      <c r="R17" s="6">
        <f t="shared" si="11"/>
        <v>150</v>
      </c>
    </row>
    <row r="18" spans="1:18" ht="97.15" customHeight="1" x14ac:dyDescent="0.3">
      <c r="A18" s="27">
        <v>14</v>
      </c>
      <c r="B18" s="1">
        <f>'APÊNDICE II-MEMÓRIA DE CÁLCULO'!B19</f>
        <v>18968</v>
      </c>
      <c r="C18" s="10">
        <f>'APÊNDICE II-MEMÓRIA DE CÁLCULO'!C19</f>
        <v>370706</v>
      </c>
      <c r="D18" s="44" t="str">
        <f>'APÊNDICE II-MEMÓRIA DE CÁLCULO'!D19</f>
        <v>Halter emborrachado de 5 kg, indicado para exercícios de fortalecimento muscular e treinamento físico; revestimento emborrachado antiderrapante para maior segurança e durabilidade; formato ergonômico para fácil manuseio.</v>
      </c>
      <c r="E18" s="10" t="str">
        <f>'APÊNDICE II-MEMÓRIA DE CÁLCULO'!E19</f>
        <v>UNIDADE</v>
      </c>
      <c r="F18" s="45">
        <f>'APÊNDICE II-MEMÓRIA DE CÁLCULO'!F19</f>
        <v>10</v>
      </c>
      <c r="G18" s="51" t="s">
        <v>29</v>
      </c>
      <c r="H18" s="53">
        <v>130</v>
      </c>
      <c r="I18" s="46">
        <f t="shared" si="5"/>
        <v>65</v>
      </c>
      <c r="J18" s="57">
        <f t="shared" si="6"/>
        <v>0.5</v>
      </c>
      <c r="K18" s="50">
        <f t="shared" si="7"/>
        <v>130</v>
      </c>
      <c r="L18" s="58">
        <f t="shared" si="8"/>
        <v>1300</v>
      </c>
      <c r="M18" s="59">
        <f t="shared" si="0"/>
        <v>65</v>
      </c>
      <c r="N18" s="6">
        <f t="shared" si="1"/>
        <v>130</v>
      </c>
      <c r="O18" s="8">
        <f t="shared" si="2"/>
        <v>65</v>
      </c>
      <c r="P18" s="7">
        <f t="shared" si="9"/>
        <v>0.5</v>
      </c>
      <c r="Q18" s="6">
        <f t="shared" si="10"/>
        <v>65</v>
      </c>
      <c r="R18" s="6">
        <f t="shared" si="11"/>
        <v>195</v>
      </c>
    </row>
    <row r="19" spans="1:18" ht="106.9" customHeight="1" x14ac:dyDescent="0.3">
      <c r="A19" s="27">
        <v>15</v>
      </c>
      <c r="B19" s="1">
        <f>'APÊNDICE II-MEMÓRIA DE CÁLCULO'!B20</f>
        <v>18969</v>
      </c>
      <c r="C19" s="10">
        <f>'APÊNDICE II-MEMÓRIA DE CÁLCULO'!C20</f>
        <v>370705</v>
      </c>
      <c r="D19" s="44" t="str">
        <f>'APÊNDICE II-MEMÓRIA DE CÁLCULO'!D20</f>
        <v>Halter emborrachado de 4 kg, indicado para exercícios de fortalecimento muscular e treinamento físico; revestimento emborrachado antiderrapante para maior segurança e durabilidade; formato ergonômico para fácil manuseio.</v>
      </c>
      <c r="E19" s="10" t="str">
        <f>'APÊNDICE II-MEMÓRIA DE CÁLCULO'!E20</f>
        <v>UNIDADE</v>
      </c>
      <c r="F19" s="45">
        <f>'APÊNDICE II-MEMÓRIA DE CÁLCULO'!F20</f>
        <v>10</v>
      </c>
      <c r="G19" s="51" t="s">
        <v>29</v>
      </c>
      <c r="H19" s="53">
        <v>95</v>
      </c>
      <c r="I19" s="46">
        <f t="shared" si="5"/>
        <v>47.5</v>
      </c>
      <c r="J19" s="57">
        <f t="shared" si="6"/>
        <v>0.5</v>
      </c>
      <c r="K19" s="50">
        <f t="shared" si="7"/>
        <v>95</v>
      </c>
      <c r="L19" s="58">
        <f t="shared" si="8"/>
        <v>950</v>
      </c>
      <c r="M19" s="59">
        <f t="shared" si="0"/>
        <v>47.5</v>
      </c>
      <c r="N19" s="6">
        <f t="shared" si="1"/>
        <v>95</v>
      </c>
      <c r="O19" s="8">
        <f t="shared" si="2"/>
        <v>47.5</v>
      </c>
      <c r="P19" s="7">
        <f t="shared" si="9"/>
        <v>0.5</v>
      </c>
      <c r="Q19" s="6">
        <f t="shared" si="10"/>
        <v>47.5</v>
      </c>
      <c r="R19" s="6">
        <f t="shared" si="11"/>
        <v>142.5</v>
      </c>
    </row>
    <row r="20" spans="1:18" ht="114" customHeight="1" x14ac:dyDescent="0.3">
      <c r="A20" s="27">
        <v>16</v>
      </c>
      <c r="B20" s="1">
        <f>'APÊNDICE II-MEMÓRIA DE CÁLCULO'!B21</f>
        <v>18970</v>
      </c>
      <c r="C20" s="10">
        <f>'APÊNDICE II-MEMÓRIA DE CÁLCULO'!C21</f>
        <v>370704</v>
      </c>
      <c r="D20" s="44" t="str">
        <f>'APÊNDICE II-MEMÓRIA DE CÁLCULO'!D21</f>
        <v>Halter emborrachado de 3 kg, indicado para exercícios de fortalecimento muscular e treinamento físico; revestimento emborrachado antiderrapante para maior segurança e durabilidade; formato ergonômico para fácil manuseio.</v>
      </c>
      <c r="E20" s="10" t="str">
        <f>'APÊNDICE II-MEMÓRIA DE CÁLCULO'!E21</f>
        <v>UNIDADE</v>
      </c>
      <c r="F20" s="45">
        <f>'APÊNDICE II-MEMÓRIA DE CÁLCULO'!F21</f>
        <v>10</v>
      </c>
      <c r="G20" s="51" t="s">
        <v>29</v>
      </c>
      <c r="H20" s="53">
        <v>55.75</v>
      </c>
      <c r="I20" s="46">
        <f t="shared" si="5"/>
        <v>27.875</v>
      </c>
      <c r="J20" s="57">
        <f t="shared" si="6"/>
        <v>0.5</v>
      </c>
      <c r="K20" s="50">
        <f t="shared" si="7"/>
        <v>55.75</v>
      </c>
      <c r="L20" s="58">
        <f t="shared" si="8"/>
        <v>557.5</v>
      </c>
      <c r="M20" s="59">
        <f t="shared" si="0"/>
        <v>27.875</v>
      </c>
      <c r="N20" s="6">
        <f t="shared" si="1"/>
        <v>55.75</v>
      </c>
      <c r="O20" s="8">
        <f t="shared" si="2"/>
        <v>27.875</v>
      </c>
      <c r="P20" s="7">
        <f t="shared" si="9"/>
        <v>0.5</v>
      </c>
      <c r="Q20" s="6">
        <f t="shared" si="10"/>
        <v>27.875</v>
      </c>
      <c r="R20" s="6">
        <f t="shared" si="11"/>
        <v>83.625</v>
      </c>
    </row>
    <row r="21" spans="1:18" ht="105" customHeight="1" x14ac:dyDescent="0.3">
      <c r="A21" s="27">
        <v>17</v>
      </c>
      <c r="B21" s="1">
        <f>'APÊNDICE II-MEMÓRIA DE CÁLCULO'!B22</f>
        <v>18971</v>
      </c>
      <c r="C21" s="10">
        <f>'APÊNDICE II-MEMÓRIA DE CÁLCULO'!C22</f>
        <v>370703</v>
      </c>
      <c r="D21" s="44" t="str">
        <f>'APÊNDICE II-MEMÓRIA DE CÁLCULO'!D22</f>
        <v>Halter emborrachado de 2 kg, indicado para exercícios de fortalecimento muscular e treinamento físico; revestimento emborrachado antiderrapante para maior segurança e durabilidade; formato ergonômico para fácil manuseio.</v>
      </c>
      <c r="E21" s="10" t="str">
        <f>'APÊNDICE II-MEMÓRIA DE CÁLCULO'!E22</f>
        <v>UNIDADE</v>
      </c>
      <c r="F21" s="45">
        <f>'APÊNDICE II-MEMÓRIA DE CÁLCULO'!F22</f>
        <v>10</v>
      </c>
      <c r="G21" s="51" t="s">
        <v>29</v>
      </c>
      <c r="H21" s="53">
        <v>55</v>
      </c>
      <c r="I21" s="46">
        <f t="shared" si="5"/>
        <v>27.5</v>
      </c>
      <c r="J21" s="57">
        <f t="shared" si="6"/>
        <v>0.5</v>
      </c>
      <c r="K21" s="50">
        <f t="shared" si="7"/>
        <v>55</v>
      </c>
      <c r="L21" s="58">
        <f t="shared" si="8"/>
        <v>550</v>
      </c>
      <c r="M21" s="59">
        <f t="shared" si="0"/>
        <v>27.5</v>
      </c>
      <c r="N21" s="6">
        <f t="shared" si="1"/>
        <v>55</v>
      </c>
      <c r="O21" s="8">
        <f t="shared" si="2"/>
        <v>27.5</v>
      </c>
      <c r="P21" s="7">
        <f t="shared" si="9"/>
        <v>0.5</v>
      </c>
      <c r="Q21" s="6">
        <f t="shared" si="10"/>
        <v>27.5</v>
      </c>
      <c r="R21" s="6">
        <f t="shared" si="11"/>
        <v>82.5</v>
      </c>
    </row>
    <row r="22" spans="1:18" ht="107.45" customHeight="1" x14ac:dyDescent="0.3">
      <c r="A22" s="27">
        <v>18</v>
      </c>
      <c r="B22" s="1">
        <f>'APÊNDICE II-MEMÓRIA DE CÁLCULO'!B23</f>
        <v>18972</v>
      </c>
      <c r="C22" s="10">
        <f>'APÊNDICE II-MEMÓRIA DE CÁLCULO'!C23</f>
        <v>370702</v>
      </c>
      <c r="D22" s="44" t="str">
        <f>'APÊNDICE II-MEMÓRIA DE CÁLCULO'!D23</f>
        <v>Halter emborrachado de 1 kg, indicado para exercícios de fortalecimento muscular e treinamento físico; revestimento emborrachado antiderrapante para maior segurança e durabilidade; formato ergonômico para fácil manuseio.</v>
      </c>
      <c r="E22" s="10" t="str">
        <f>'APÊNDICE II-MEMÓRIA DE CÁLCULO'!E23</f>
        <v>UNIDADE</v>
      </c>
      <c r="F22" s="45">
        <f>'APÊNDICE II-MEMÓRIA DE CÁLCULO'!F23</f>
        <v>10</v>
      </c>
      <c r="G22" s="51" t="s">
        <v>29</v>
      </c>
      <c r="H22" s="53">
        <v>38.9</v>
      </c>
      <c r="I22" s="46">
        <f t="shared" si="5"/>
        <v>19.45</v>
      </c>
      <c r="J22" s="57">
        <f t="shared" si="6"/>
        <v>0.5</v>
      </c>
      <c r="K22" s="50">
        <f t="shared" si="7"/>
        <v>38.9</v>
      </c>
      <c r="L22" s="58">
        <f t="shared" si="8"/>
        <v>389</v>
      </c>
      <c r="M22" s="59">
        <f t="shared" si="0"/>
        <v>19.45</v>
      </c>
      <c r="N22" s="6">
        <f t="shared" si="1"/>
        <v>38.9</v>
      </c>
      <c r="O22" s="8">
        <f t="shared" si="2"/>
        <v>19.45</v>
      </c>
      <c r="P22" s="7">
        <f t="shared" si="9"/>
        <v>0.5</v>
      </c>
      <c r="Q22" s="6">
        <f t="shared" si="10"/>
        <v>19.45</v>
      </c>
      <c r="R22" s="6">
        <f t="shared" si="11"/>
        <v>58.349999999999994</v>
      </c>
    </row>
    <row r="23" spans="1:18" ht="106.9" customHeight="1" x14ac:dyDescent="0.3">
      <c r="A23" s="27">
        <v>19</v>
      </c>
      <c r="B23" s="1">
        <f>'APÊNDICE II-MEMÓRIA DE CÁLCULO'!B24</f>
        <v>18973</v>
      </c>
      <c r="C23" s="10">
        <f>'APÊNDICE II-MEMÓRIA DE CÁLCULO'!C24</f>
        <v>379701</v>
      </c>
      <c r="D23" s="44" t="str">
        <f>'APÊNDICE II-MEMÓRIA DE CÁLCULO'!D24</f>
        <v>Halter emborrachado de 0,5 kg, indicado para exercícios de fortalecimento muscular e reabilitação; revestimento emborrachado antiderrapante para segurança e durabilidade; formato ergonômico para manuseio confortável.</v>
      </c>
      <c r="E23" s="10" t="str">
        <f>'APÊNDICE II-MEMÓRIA DE CÁLCULO'!E24</f>
        <v>UNIDADE</v>
      </c>
      <c r="F23" s="45">
        <f>'APÊNDICE II-MEMÓRIA DE CÁLCULO'!F24</f>
        <v>10</v>
      </c>
      <c r="G23" s="51" t="s">
        <v>29</v>
      </c>
      <c r="H23" s="53">
        <v>21.75</v>
      </c>
      <c r="I23" s="46">
        <f t="shared" si="5"/>
        <v>10.875</v>
      </c>
      <c r="J23" s="57">
        <f t="shared" si="6"/>
        <v>0.5</v>
      </c>
      <c r="K23" s="50">
        <f t="shared" si="7"/>
        <v>21.75</v>
      </c>
      <c r="L23" s="58">
        <f t="shared" si="8"/>
        <v>217.5</v>
      </c>
      <c r="M23" s="59">
        <f t="shared" si="0"/>
        <v>10.875</v>
      </c>
      <c r="N23" s="6">
        <f t="shared" si="1"/>
        <v>21.75</v>
      </c>
      <c r="O23" s="8">
        <f t="shared" si="2"/>
        <v>10.875</v>
      </c>
      <c r="P23" s="7">
        <f t="shared" si="9"/>
        <v>0.5</v>
      </c>
      <c r="Q23" s="6">
        <f t="shared" si="10"/>
        <v>10.875</v>
      </c>
      <c r="R23" s="6">
        <f t="shared" si="11"/>
        <v>32.625</v>
      </c>
    </row>
    <row r="24" spans="1:18" ht="103.9" customHeight="1" x14ac:dyDescent="0.3">
      <c r="A24" s="27">
        <v>20</v>
      </c>
      <c r="B24" s="1">
        <f>'APÊNDICE II-MEMÓRIA DE CÁLCULO'!B25</f>
        <v>18974</v>
      </c>
      <c r="C24" s="10">
        <f>'APÊNDICE II-MEMÓRIA DE CÁLCULO'!C25</f>
        <v>482186</v>
      </c>
      <c r="D24" s="44" t="str">
        <f>'APÊNDICE II-MEMÓRIA DE CÁLCULO'!D25</f>
        <v>Suporte duplo para halteres, confeccionado em aço carbono, com estrutura resistente e acabamento durável; indicado para armazenamento organizado e seguro de halteres em academias e ambientes de treinamento.</v>
      </c>
      <c r="E24" s="10" t="str">
        <f>'APÊNDICE II-MEMÓRIA DE CÁLCULO'!E25</f>
        <v>UNIDADE</v>
      </c>
      <c r="F24" s="45">
        <f>'APÊNDICE II-MEMÓRIA DE CÁLCULO'!F25</f>
        <v>5</v>
      </c>
      <c r="G24" s="51" t="s">
        <v>29</v>
      </c>
      <c r="H24" s="53">
        <v>421.26</v>
      </c>
      <c r="I24" s="46">
        <f t="shared" si="5"/>
        <v>210.63</v>
      </c>
      <c r="J24" s="57">
        <f t="shared" si="6"/>
        <v>0.5</v>
      </c>
      <c r="K24" s="50">
        <f t="shared" si="7"/>
        <v>421.26</v>
      </c>
      <c r="L24" s="58">
        <f t="shared" si="8"/>
        <v>2106.3000000000002</v>
      </c>
      <c r="M24" s="59">
        <f t="shared" si="0"/>
        <v>210.63</v>
      </c>
      <c r="N24" s="6">
        <f t="shared" si="1"/>
        <v>421.26</v>
      </c>
      <c r="O24" s="8">
        <f t="shared" si="2"/>
        <v>210.63</v>
      </c>
      <c r="P24" s="7">
        <f t="shared" si="9"/>
        <v>0.5</v>
      </c>
      <c r="Q24" s="6">
        <f t="shared" si="10"/>
        <v>210.63</v>
      </c>
      <c r="R24" s="6">
        <f t="shared" si="11"/>
        <v>631.89</v>
      </c>
    </row>
    <row r="25" spans="1:18" ht="90.6" customHeight="1" x14ac:dyDescent="0.3">
      <c r="A25" s="27">
        <v>21</v>
      </c>
      <c r="B25" s="1">
        <f>'APÊNDICE II-MEMÓRIA DE CÁLCULO'!B26</f>
        <v>18975</v>
      </c>
      <c r="C25" s="10" t="str">
        <f>'APÊNDICE II-MEMÓRIA DE CÁLCULO'!C26</f>
        <v>-</v>
      </c>
      <c r="D25" s="44" t="str">
        <f>'APÊNDICE II-MEMÓRIA DE CÁLCULO'!D26</f>
        <v>Bastão fisioterapia em madeira, com comprimento de 1,30 m, indicado para exercícios de alongamento, postura e reabilitação; peça leve e resistente, fácil de manusear; peso: 1,0 kg.</v>
      </c>
      <c r="E25" s="10" t="str">
        <f>'APÊNDICE II-MEMÓRIA DE CÁLCULO'!E26</f>
        <v>UNIDADE</v>
      </c>
      <c r="F25" s="45">
        <f>'APÊNDICE II-MEMÓRIA DE CÁLCULO'!F26</f>
        <v>10</v>
      </c>
      <c r="G25" s="51" t="s">
        <v>29</v>
      </c>
      <c r="H25" s="53">
        <v>24.3</v>
      </c>
      <c r="I25" s="46">
        <f t="shared" si="5"/>
        <v>12.15</v>
      </c>
      <c r="J25" s="57">
        <f t="shared" si="6"/>
        <v>0.5</v>
      </c>
      <c r="K25" s="50">
        <f t="shared" si="7"/>
        <v>24.3</v>
      </c>
      <c r="L25" s="58">
        <f t="shared" si="8"/>
        <v>243</v>
      </c>
      <c r="M25" s="59">
        <f t="shared" si="0"/>
        <v>12.15</v>
      </c>
      <c r="N25" s="6">
        <f t="shared" si="1"/>
        <v>24.3</v>
      </c>
      <c r="O25" s="8">
        <f t="shared" si="2"/>
        <v>12.15</v>
      </c>
      <c r="P25" s="7">
        <f t="shared" si="9"/>
        <v>0.5</v>
      </c>
      <c r="Q25" s="6">
        <f t="shared" si="10"/>
        <v>12.15</v>
      </c>
      <c r="R25" s="6">
        <f t="shared" si="11"/>
        <v>36.450000000000003</v>
      </c>
    </row>
    <row r="26" spans="1:18" ht="109.9" customHeight="1" x14ac:dyDescent="0.3">
      <c r="A26" s="27">
        <v>22</v>
      </c>
      <c r="B26" s="1">
        <f>'APÊNDICE II-MEMÓRIA DE CÁLCULO'!B27</f>
        <v>18976</v>
      </c>
      <c r="C26" s="10" t="str">
        <f>'APÊNDICE II-MEMÓRIA DE CÁLCULO'!C27</f>
        <v>-</v>
      </c>
      <c r="D26" s="44" t="str">
        <f>'APÊNDICE II-MEMÓRIA DE CÁLCULO'!D27</f>
        <v>Bastão para hidroterapia, com 1 metro de comprimento, indicado para exercícios aquáticos de reabilitação e fortalecimento muscular; confeccionado em material leve, de alta flutuabilidade e resistência à água; peso aproximado de 1 kg.</v>
      </c>
      <c r="E26" s="10" t="str">
        <f>'APÊNDICE II-MEMÓRIA DE CÁLCULO'!E27</f>
        <v>UNIDADE</v>
      </c>
      <c r="F26" s="45">
        <f>'APÊNDICE II-MEMÓRIA DE CÁLCULO'!F27</f>
        <v>10</v>
      </c>
      <c r="G26" s="51" t="s">
        <v>29</v>
      </c>
      <c r="H26" s="53">
        <v>70.180000000000007</v>
      </c>
      <c r="I26" s="46">
        <f t="shared" si="5"/>
        <v>35.090000000000003</v>
      </c>
      <c r="J26" s="57">
        <f t="shared" si="6"/>
        <v>0.5</v>
      </c>
      <c r="K26" s="50">
        <f t="shared" si="7"/>
        <v>70.180000000000007</v>
      </c>
      <c r="L26" s="58">
        <f t="shared" si="8"/>
        <v>701.80000000000007</v>
      </c>
      <c r="M26" s="59">
        <f t="shared" si="0"/>
        <v>35.090000000000003</v>
      </c>
      <c r="N26" s="6">
        <f t="shared" si="1"/>
        <v>70.180000000000007</v>
      </c>
      <c r="O26" s="8">
        <f t="shared" si="2"/>
        <v>35.090000000000003</v>
      </c>
      <c r="P26" s="7">
        <f t="shared" si="9"/>
        <v>0.5</v>
      </c>
      <c r="Q26" s="6">
        <f t="shared" si="10"/>
        <v>35.090000000000003</v>
      </c>
      <c r="R26" s="6">
        <f t="shared" si="11"/>
        <v>105.27000000000001</v>
      </c>
    </row>
    <row r="27" spans="1:18" ht="100.15" customHeight="1" x14ac:dyDescent="0.3">
      <c r="A27" s="27">
        <v>23</v>
      </c>
      <c r="B27" s="1">
        <f>'APÊNDICE II-MEMÓRIA DE CÁLCULO'!B28</f>
        <v>18977</v>
      </c>
      <c r="C27" s="10" t="str">
        <f>'APÊNDICE II-MEMÓRIA DE CÁLCULO'!C28</f>
        <v>-</v>
      </c>
      <c r="D27" s="44" t="str">
        <f>'APÊNDICE II-MEMÓRIA DE CÁLCULO'!D28</f>
        <v>Aparelho de eletroterapia, 4 canais, bivolt, indicado para aplicação de correntes TENS, FES e Russa em tratamentos de reabilitação e analgesia; interface digital com ajustes independentes por canal; registro ANVISA.</v>
      </c>
      <c r="E27" s="10" t="str">
        <f>'APÊNDICE II-MEMÓRIA DE CÁLCULO'!E28</f>
        <v>UNIDADE</v>
      </c>
      <c r="F27" s="45">
        <f>'APÊNDICE II-MEMÓRIA DE CÁLCULO'!F28</f>
        <v>5</v>
      </c>
      <c r="G27" s="51" t="s">
        <v>29</v>
      </c>
      <c r="H27" s="53">
        <v>1784</v>
      </c>
      <c r="I27" s="46">
        <f t="shared" si="5"/>
        <v>892</v>
      </c>
      <c r="J27" s="57">
        <f t="shared" si="6"/>
        <v>0.5</v>
      </c>
      <c r="K27" s="50">
        <f t="shared" si="7"/>
        <v>1784</v>
      </c>
      <c r="L27" s="58">
        <f t="shared" si="8"/>
        <v>8920</v>
      </c>
      <c r="M27" s="59">
        <f t="shared" si="0"/>
        <v>892</v>
      </c>
      <c r="N27" s="6">
        <f t="shared" si="1"/>
        <v>1784</v>
      </c>
      <c r="O27" s="8">
        <f t="shared" si="2"/>
        <v>892</v>
      </c>
      <c r="P27" s="7">
        <f t="shared" si="9"/>
        <v>0.5</v>
      </c>
      <c r="Q27" s="6">
        <f t="shared" si="10"/>
        <v>892</v>
      </c>
      <c r="R27" s="6">
        <f t="shared" si="11"/>
        <v>2676</v>
      </c>
    </row>
    <row r="28" spans="1:18" ht="99" customHeight="1" x14ac:dyDescent="0.3">
      <c r="A28" s="27">
        <v>24</v>
      </c>
      <c r="B28" s="1">
        <f>'APÊNDICE II-MEMÓRIA DE CÁLCULO'!B29</f>
        <v>18978</v>
      </c>
      <c r="C28" s="10" t="str">
        <f>'APÊNDICE II-MEMÓRIA DE CÁLCULO'!C29</f>
        <v>-</v>
      </c>
      <c r="D28" s="44" t="str">
        <f>'APÊNDICE II-MEMÓRIA DE CÁLCULO'!D29</f>
        <v>Aparelho de eletroterapia, 2 canais, indicado para aplicação de correntes TENS e FES em tratamentos de reabilitação e estimulação neuromuscular; bivolt, com interface digital; com registro na  ANVISA.</v>
      </c>
      <c r="E28" s="10" t="str">
        <f>'APÊNDICE II-MEMÓRIA DE CÁLCULO'!E29</f>
        <v>UNIDADE</v>
      </c>
      <c r="F28" s="45">
        <f>'APÊNDICE II-MEMÓRIA DE CÁLCULO'!F29</f>
        <v>3</v>
      </c>
      <c r="G28" s="51" t="s">
        <v>29</v>
      </c>
      <c r="H28" s="53">
        <v>615</v>
      </c>
      <c r="I28" s="46">
        <f t="shared" si="5"/>
        <v>307.5</v>
      </c>
      <c r="J28" s="57">
        <f t="shared" si="6"/>
        <v>0.5</v>
      </c>
      <c r="K28" s="50">
        <f t="shared" si="7"/>
        <v>615</v>
      </c>
      <c r="L28" s="58">
        <f t="shared" si="8"/>
        <v>1845</v>
      </c>
      <c r="M28" s="59">
        <f t="shared" si="0"/>
        <v>307.5</v>
      </c>
      <c r="N28" s="6">
        <f t="shared" si="1"/>
        <v>615</v>
      </c>
      <c r="O28" s="8">
        <f t="shared" si="2"/>
        <v>307.5</v>
      </c>
      <c r="P28" s="7">
        <f t="shared" si="9"/>
        <v>0.5</v>
      </c>
      <c r="Q28" s="6">
        <f t="shared" si="10"/>
        <v>307.5</v>
      </c>
      <c r="R28" s="6">
        <f t="shared" si="11"/>
        <v>922.5</v>
      </c>
    </row>
    <row r="29" spans="1:18" ht="103.15" customHeight="1" x14ac:dyDescent="0.3">
      <c r="A29" s="27">
        <v>25</v>
      </c>
      <c r="B29" s="1">
        <f>'APÊNDICE II-MEMÓRIA DE CÁLCULO'!B30</f>
        <v>18979</v>
      </c>
      <c r="C29" s="10">
        <f>'APÊNDICE II-MEMÓRIA DE CÁLCULO'!C30</f>
        <v>465639</v>
      </c>
      <c r="D29" s="44" t="str">
        <f>'APÊNDICE II-MEMÓRIA DE CÁLCULO'!D30</f>
        <v>Mesa auxiliar desmontável, com estrutura em aço carbono e 3 prateleiras, indicada para organização de equipamentos e materiais em ambientes clínicos e terapêuticos; acabamento resistente e de fácil higienização.</v>
      </c>
      <c r="E29" s="10" t="str">
        <f>'APÊNDICE II-MEMÓRIA DE CÁLCULO'!E30</f>
        <v>UNIDADE</v>
      </c>
      <c r="F29" s="45">
        <f>'APÊNDICE II-MEMÓRIA DE CÁLCULO'!F30</f>
        <v>10</v>
      </c>
      <c r="G29" s="51" t="s">
        <v>29</v>
      </c>
      <c r="H29" s="53">
        <v>436.6</v>
      </c>
      <c r="I29" s="46">
        <f t="shared" si="5"/>
        <v>218.3</v>
      </c>
      <c r="J29" s="57">
        <f t="shared" si="6"/>
        <v>0.5</v>
      </c>
      <c r="K29" s="50">
        <f t="shared" si="7"/>
        <v>436.6</v>
      </c>
      <c r="L29" s="58">
        <f t="shared" si="8"/>
        <v>4366</v>
      </c>
      <c r="M29" s="59">
        <f t="shared" si="0"/>
        <v>218.3</v>
      </c>
      <c r="N29" s="6">
        <f t="shared" si="1"/>
        <v>436.6</v>
      </c>
      <c r="O29" s="8">
        <f t="shared" si="2"/>
        <v>218.3</v>
      </c>
      <c r="P29" s="7">
        <f t="shared" si="9"/>
        <v>0.5</v>
      </c>
      <c r="Q29" s="6">
        <f t="shared" si="10"/>
        <v>218.3</v>
      </c>
      <c r="R29" s="6">
        <f t="shared" si="11"/>
        <v>654.90000000000009</v>
      </c>
    </row>
    <row r="30" spans="1:18" ht="98.45" customHeight="1" x14ac:dyDescent="0.3">
      <c r="A30" s="27">
        <v>26</v>
      </c>
      <c r="B30" s="1">
        <f>'APÊNDICE II-MEMÓRIA DE CÁLCULO'!B31</f>
        <v>18980</v>
      </c>
      <c r="C30" s="10" t="str">
        <f>'APÊNDICE II-MEMÓRIA DE CÁLCULO'!C31</f>
        <v>-</v>
      </c>
      <c r="D30" s="44" t="str">
        <f>'APÊNDICE II-MEMÓRIA DE CÁLCULO'!D31</f>
        <v>Cones modelo chapéu chinês, kit com 12 unidades, utilizados para treinamentos funcionais, circuitos e atividades de coordenação motora; confeccionados em material plástico flexível e resistente.</v>
      </c>
      <c r="E30" s="10" t="str">
        <f>'APÊNDICE II-MEMÓRIA DE CÁLCULO'!E31</f>
        <v>KIT</v>
      </c>
      <c r="F30" s="45">
        <f>'APÊNDICE II-MEMÓRIA DE CÁLCULO'!F31</f>
        <v>4</v>
      </c>
      <c r="G30" s="51" t="s">
        <v>29</v>
      </c>
      <c r="H30" s="53">
        <v>68</v>
      </c>
      <c r="I30" s="46">
        <f t="shared" si="5"/>
        <v>34</v>
      </c>
      <c r="J30" s="57">
        <f t="shared" si="6"/>
        <v>0.5</v>
      </c>
      <c r="K30" s="50">
        <f t="shared" si="7"/>
        <v>68</v>
      </c>
      <c r="L30" s="58">
        <f t="shared" si="8"/>
        <v>272</v>
      </c>
      <c r="M30" s="59">
        <f t="shared" ref="M30:M54" si="12">MEDIAN(H30,)</f>
        <v>34</v>
      </c>
      <c r="N30" s="6">
        <f t="shared" ref="N30:N54" si="13">AVERAGE(H30)</f>
        <v>68</v>
      </c>
      <c r="O30" s="8">
        <f t="shared" ref="O30:O54" si="14">_xlfn.STDEV.P(H30,)</f>
        <v>34</v>
      </c>
      <c r="P30" s="7">
        <f t="shared" si="9"/>
        <v>0.5</v>
      </c>
      <c r="Q30" s="6">
        <f t="shared" si="10"/>
        <v>34</v>
      </c>
      <c r="R30" s="6">
        <f t="shared" si="11"/>
        <v>102</v>
      </c>
    </row>
    <row r="31" spans="1:18" ht="117.6" customHeight="1" x14ac:dyDescent="0.3">
      <c r="A31" s="27">
        <v>27</v>
      </c>
      <c r="B31" s="1">
        <f>'APÊNDICE II-MEMÓRIA DE CÁLCULO'!B32</f>
        <v>18981</v>
      </c>
      <c r="C31" s="10" t="str">
        <f>'APÊNDICE II-MEMÓRIA DE CÁLCULO'!C32</f>
        <v>-</v>
      </c>
      <c r="D31" s="44" t="str">
        <f>'APÊNDICE II-MEMÓRIA DE CÁLCULO'!D32</f>
        <v>Cones de agilidade, utilizados em treinamentos funcionais, educativos esportivos e exercícios de coordenação motora; confeccionados em material plástico resistente, com base estável; ideais para uso em ambientes internos ou externos.</v>
      </c>
      <c r="E31" s="10" t="str">
        <f>'APÊNDICE II-MEMÓRIA DE CÁLCULO'!E32</f>
        <v>UNIDADE</v>
      </c>
      <c r="F31" s="45">
        <f>'APÊNDICE II-MEMÓRIA DE CÁLCULO'!F32</f>
        <v>4</v>
      </c>
      <c r="G31" s="51" t="s">
        <v>29</v>
      </c>
      <c r="H31" s="53">
        <v>8.5</v>
      </c>
      <c r="I31" s="46">
        <f t="shared" si="5"/>
        <v>4.25</v>
      </c>
      <c r="J31" s="57">
        <f t="shared" si="6"/>
        <v>0.5</v>
      </c>
      <c r="K31" s="50">
        <f t="shared" si="7"/>
        <v>8.5</v>
      </c>
      <c r="L31" s="58">
        <f t="shared" si="8"/>
        <v>34</v>
      </c>
      <c r="M31" s="59">
        <f t="shared" si="12"/>
        <v>4.25</v>
      </c>
      <c r="N31" s="6">
        <f t="shared" si="13"/>
        <v>8.5</v>
      </c>
      <c r="O31" s="8">
        <f t="shared" si="14"/>
        <v>4.25</v>
      </c>
      <c r="P31" s="7">
        <f t="shared" si="9"/>
        <v>0.5</v>
      </c>
      <c r="Q31" s="6">
        <f t="shared" si="10"/>
        <v>4.25</v>
      </c>
      <c r="R31" s="6">
        <f t="shared" si="11"/>
        <v>12.75</v>
      </c>
    </row>
    <row r="32" spans="1:18" ht="117" customHeight="1" x14ac:dyDescent="0.3">
      <c r="A32" s="27">
        <v>28</v>
      </c>
      <c r="B32" s="1">
        <f>'APÊNDICE II-MEMÓRIA DE CÁLCULO'!B33</f>
        <v>18982</v>
      </c>
      <c r="C32" s="10" t="str">
        <f>'APÊNDICE II-MEMÓRIA DE CÁLCULO'!C33</f>
        <v>-</v>
      </c>
      <c r="D32" s="44" t="str">
        <f>'APÊNDICE II-MEMÓRIA DE CÁLCULO'!D33</f>
        <v>Kit de agilidade composto por 2 cones e 1 barreira, indicado para treinamentos funcionais, educativos esportivos e exercícios de coordenação e velocidade; materiais resistentes e próprios para uso em ambientes internos ou externos.</v>
      </c>
      <c r="E32" s="10" t="str">
        <f>'APÊNDICE II-MEMÓRIA DE CÁLCULO'!E33</f>
        <v>KIT</v>
      </c>
      <c r="F32" s="45">
        <f>'APÊNDICE II-MEMÓRIA DE CÁLCULO'!F33</f>
        <v>4</v>
      </c>
      <c r="G32" s="51" t="s">
        <v>29</v>
      </c>
      <c r="H32" s="53">
        <v>93</v>
      </c>
      <c r="I32" s="46">
        <f t="shared" si="5"/>
        <v>46.5</v>
      </c>
      <c r="J32" s="57">
        <f t="shared" si="6"/>
        <v>0.5</v>
      </c>
      <c r="K32" s="50">
        <f t="shared" si="7"/>
        <v>93</v>
      </c>
      <c r="L32" s="58">
        <f t="shared" si="8"/>
        <v>372</v>
      </c>
      <c r="M32" s="59">
        <f t="shared" si="12"/>
        <v>46.5</v>
      </c>
      <c r="N32" s="6">
        <f t="shared" si="13"/>
        <v>93</v>
      </c>
      <c r="O32" s="8">
        <f t="shared" si="14"/>
        <v>46.5</v>
      </c>
      <c r="P32" s="7">
        <f t="shared" si="9"/>
        <v>0.5</v>
      </c>
      <c r="Q32" s="6">
        <f t="shared" si="10"/>
        <v>46.5</v>
      </c>
      <c r="R32" s="6">
        <f t="shared" si="11"/>
        <v>139.5</v>
      </c>
    </row>
    <row r="33" spans="1:18" ht="100.9" customHeight="1" x14ac:dyDescent="0.3">
      <c r="A33" s="27">
        <v>29</v>
      </c>
      <c r="B33" s="1">
        <f>'APÊNDICE II-MEMÓRIA DE CÁLCULO'!B34</f>
        <v>18983</v>
      </c>
      <c r="C33" s="10" t="str">
        <f>'APÊNDICE II-MEMÓRIA DE CÁLCULO'!C34</f>
        <v>-</v>
      </c>
      <c r="D33" s="44" t="str">
        <f>'APÊNDICE II-MEMÓRIA DE CÁLCULO'!D34</f>
        <v>Kit de faixas elásticas modelo mini band, com 3 intensidades diferentes de resistência, indicado para exercícios de fortalecimento, reabilitação e alongamento; confeccionadas em material elástico resistente e durável.</v>
      </c>
      <c r="E33" s="10" t="str">
        <f>'APÊNDICE II-MEMÓRIA DE CÁLCULO'!E34</f>
        <v>KIT</v>
      </c>
      <c r="F33" s="45">
        <f>'APÊNDICE II-MEMÓRIA DE CÁLCULO'!F34</f>
        <v>20</v>
      </c>
      <c r="G33" s="51" t="s">
        <v>29</v>
      </c>
      <c r="H33" s="53">
        <v>38.9</v>
      </c>
      <c r="I33" s="46">
        <f t="shared" si="5"/>
        <v>19.45</v>
      </c>
      <c r="J33" s="57">
        <f t="shared" si="6"/>
        <v>0.5</v>
      </c>
      <c r="K33" s="50">
        <f t="shared" si="7"/>
        <v>38.9</v>
      </c>
      <c r="L33" s="58">
        <f t="shared" si="8"/>
        <v>778</v>
      </c>
      <c r="M33" s="59">
        <f t="shared" si="12"/>
        <v>19.45</v>
      </c>
      <c r="N33" s="6">
        <f t="shared" si="13"/>
        <v>38.9</v>
      </c>
      <c r="O33" s="8">
        <f t="shared" si="14"/>
        <v>19.45</v>
      </c>
      <c r="P33" s="7">
        <f t="shared" si="9"/>
        <v>0.5</v>
      </c>
      <c r="Q33" s="6">
        <f t="shared" si="10"/>
        <v>19.45</v>
      </c>
      <c r="R33" s="6">
        <f t="shared" si="11"/>
        <v>58.349999999999994</v>
      </c>
    </row>
    <row r="34" spans="1:18" ht="117" customHeight="1" x14ac:dyDescent="0.3">
      <c r="A34" s="27">
        <v>30</v>
      </c>
      <c r="B34" s="1">
        <f>'APÊNDICE II-MEMÓRIA DE CÁLCULO'!B35</f>
        <v>18984</v>
      </c>
      <c r="C34" s="10" t="str">
        <f>'APÊNDICE II-MEMÓRIA DE CÁLCULO'!C35</f>
        <v>-</v>
      </c>
      <c r="D34" s="44" t="str">
        <f>'APÊNDICE II-MEMÓRIA DE CÁLCULO'!D35</f>
        <v>Escada de agilidade com 4 metros de comprimento, indicada para treinamentos funcionais, exercícios de coordenação, agilidade e velocidade; confeccionada em fita de nylon com travessas ajustáveis em plástico resistente; indicada para uso em ambientes internos e externos.</v>
      </c>
      <c r="E34" s="10" t="str">
        <f>'APÊNDICE II-MEMÓRIA DE CÁLCULO'!E35</f>
        <v>UNIDADE</v>
      </c>
      <c r="F34" s="45">
        <f>'APÊNDICE II-MEMÓRIA DE CÁLCULO'!F35</f>
        <v>4</v>
      </c>
      <c r="G34" s="51" t="s">
        <v>29</v>
      </c>
      <c r="H34" s="53">
        <v>100.3</v>
      </c>
      <c r="I34" s="46">
        <f t="shared" si="5"/>
        <v>50.15</v>
      </c>
      <c r="J34" s="57">
        <f t="shared" si="6"/>
        <v>0.5</v>
      </c>
      <c r="K34" s="50">
        <f t="shared" si="7"/>
        <v>100.3</v>
      </c>
      <c r="L34" s="58">
        <f t="shared" si="8"/>
        <v>401.2</v>
      </c>
      <c r="M34" s="59">
        <f t="shared" si="12"/>
        <v>50.15</v>
      </c>
      <c r="N34" s="6">
        <f t="shared" si="13"/>
        <v>100.3</v>
      </c>
      <c r="O34" s="8">
        <f t="shared" si="14"/>
        <v>50.15</v>
      </c>
      <c r="P34" s="7">
        <f t="shared" si="9"/>
        <v>0.5</v>
      </c>
      <c r="Q34" s="6">
        <f t="shared" si="10"/>
        <v>50.15</v>
      </c>
      <c r="R34" s="6">
        <f t="shared" si="11"/>
        <v>150.44999999999999</v>
      </c>
    </row>
    <row r="35" spans="1:18" ht="99" customHeight="1" x14ac:dyDescent="0.3">
      <c r="A35" s="27">
        <v>31</v>
      </c>
      <c r="B35" s="1">
        <f>'APÊNDICE II-MEMÓRIA DE CÁLCULO'!B36</f>
        <v>18985</v>
      </c>
      <c r="C35" s="10" t="str">
        <f>'APÊNDICE II-MEMÓRIA DE CÁLCULO'!C36</f>
        <v>-</v>
      </c>
      <c r="D35" s="44" t="str">
        <f>'APÊNDICE II-MEMÓRIA DE CÁLCULO'!D36</f>
        <v>Tabua lateral proprioceptiva, indicada para exercícios de equilíbrio, coordenação motora e reabilitação; confeccionada em material resistente com superfície antiderrapante; com registro na  ANVISA.</v>
      </c>
      <c r="E35" s="10" t="str">
        <f>'APÊNDICE II-MEMÓRIA DE CÁLCULO'!E36</f>
        <v>UNIDADE</v>
      </c>
      <c r="F35" s="45">
        <f>'APÊNDICE II-MEMÓRIA DE CÁLCULO'!F36</f>
        <v>5</v>
      </c>
      <c r="G35" s="51" t="s">
        <v>29</v>
      </c>
      <c r="H35" s="53">
        <v>286</v>
      </c>
      <c r="I35" s="46">
        <f t="shared" si="5"/>
        <v>143</v>
      </c>
      <c r="J35" s="57">
        <f t="shared" si="6"/>
        <v>0.5</v>
      </c>
      <c r="K35" s="50">
        <f t="shared" si="7"/>
        <v>286</v>
      </c>
      <c r="L35" s="58">
        <f t="shared" si="8"/>
        <v>1430</v>
      </c>
      <c r="M35" s="59">
        <f t="shared" si="12"/>
        <v>143</v>
      </c>
      <c r="N35" s="6">
        <f t="shared" si="13"/>
        <v>286</v>
      </c>
      <c r="O35" s="8">
        <f t="shared" si="14"/>
        <v>143</v>
      </c>
      <c r="P35" s="7">
        <f t="shared" si="9"/>
        <v>0.5</v>
      </c>
      <c r="Q35" s="6">
        <f t="shared" si="10"/>
        <v>143</v>
      </c>
      <c r="R35" s="6">
        <f t="shared" si="11"/>
        <v>429</v>
      </c>
    </row>
    <row r="36" spans="1:18" ht="95.45" customHeight="1" x14ac:dyDescent="0.3">
      <c r="A36" s="27">
        <v>32</v>
      </c>
      <c r="B36" s="1">
        <f>'APÊNDICE II-MEMÓRIA DE CÁLCULO'!B37</f>
        <v>18986</v>
      </c>
      <c r="C36" s="10" t="str">
        <f>'APÊNDICE II-MEMÓRIA DE CÁLCULO'!C37</f>
        <v>-</v>
      </c>
      <c r="D36" s="44" t="str">
        <f>'APÊNDICE II-MEMÓRIA DE CÁLCULO'!D37</f>
        <v>Tabua redonda proprioceptiva, indicada para exercícios de equilíbrio, coordenação motora e reabilitação; confeccionada em material resistente com superfície antiderrapante; com registro na  ANVISA.</v>
      </c>
      <c r="E36" s="10" t="str">
        <f>'APÊNDICE II-MEMÓRIA DE CÁLCULO'!E37</f>
        <v>UNIDADE</v>
      </c>
      <c r="F36" s="45">
        <f>'APÊNDICE II-MEMÓRIA DE CÁLCULO'!F37</f>
        <v>5</v>
      </c>
      <c r="G36" s="51" t="s">
        <v>29</v>
      </c>
      <c r="H36" s="53">
        <v>138</v>
      </c>
      <c r="I36" s="46">
        <f t="shared" si="5"/>
        <v>69</v>
      </c>
      <c r="J36" s="57">
        <f t="shared" si="6"/>
        <v>0.5</v>
      </c>
      <c r="K36" s="50">
        <f t="shared" si="7"/>
        <v>138</v>
      </c>
      <c r="L36" s="58">
        <f t="shared" si="8"/>
        <v>690</v>
      </c>
      <c r="M36" s="59">
        <f t="shared" si="12"/>
        <v>69</v>
      </c>
      <c r="N36" s="6">
        <f t="shared" si="13"/>
        <v>138</v>
      </c>
      <c r="O36" s="8">
        <f t="shared" si="14"/>
        <v>69</v>
      </c>
      <c r="P36" s="7">
        <f t="shared" si="9"/>
        <v>0.5</v>
      </c>
      <c r="Q36" s="6">
        <f t="shared" si="10"/>
        <v>69</v>
      </c>
      <c r="R36" s="6">
        <f t="shared" si="11"/>
        <v>207</v>
      </c>
    </row>
    <row r="37" spans="1:18" ht="107.45" customHeight="1" x14ac:dyDescent="0.3">
      <c r="A37" s="27">
        <v>33</v>
      </c>
      <c r="B37" s="1">
        <f>'APÊNDICE II-MEMÓRIA DE CÁLCULO'!B38</f>
        <v>18987</v>
      </c>
      <c r="C37" s="10" t="str">
        <f>'APÊNDICE II-MEMÓRIA DE CÁLCULO'!C38</f>
        <v>-</v>
      </c>
      <c r="D37" s="44" t="str">
        <f>'APÊNDICE II-MEMÓRIA DE CÁLCULO'!D38</f>
        <v>Tabua mecanoterápica proprioceptiva retangular, indicada para exercícios de equilíbrio, fortalecimento muscular e reabilitação; confeccionada em material resistente com superfície antiderrapante; com registro na  ANVISA.</v>
      </c>
      <c r="E37" s="10" t="str">
        <f>'APÊNDICE II-MEMÓRIA DE CÁLCULO'!E38</f>
        <v>UNIDADE</v>
      </c>
      <c r="F37" s="45">
        <f>'APÊNDICE II-MEMÓRIA DE CÁLCULO'!F38</f>
        <v>5</v>
      </c>
      <c r="G37" s="51" t="s">
        <v>29</v>
      </c>
      <c r="H37" s="53">
        <v>211.02</v>
      </c>
      <c r="I37" s="46">
        <f t="shared" si="5"/>
        <v>105.51</v>
      </c>
      <c r="J37" s="57">
        <f t="shared" si="6"/>
        <v>0.5</v>
      </c>
      <c r="K37" s="50">
        <f t="shared" si="7"/>
        <v>211.02</v>
      </c>
      <c r="L37" s="58">
        <f t="shared" si="8"/>
        <v>1055.1000000000001</v>
      </c>
      <c r="M37" s="59">
        <f t="shared" si="12"/>
        <v>105.51</v>
      </c>
      <c r="N37" s="6">
        <f t="shared" si="13"/>
        <v>211.02</v>
      </c>
      <c r="O37" s="8">
        <f t="shared" si="14"/>
        <v>105.51</v>
      </c>
      <c r="P37" s="7">
        <f t="shared" si="9"/>
        <v>0.5</v>
      </c>
      <c r="Q37" s="6">
        <f t="shared" si="10"/>
        <v>105.51</v>
      </c>
      <c r="R37" s="6">
        <f t="shared" si="11"/>
        <v>316.53000000000003</v>
      </c>
    </row>
    <row r="38" spans="1:18" ht="100.9" customHeight="1" x14ac:dyDescent="0.3">
      <c r="A38" s="27">
        <v>34</v>
      </c>
      <c r="B38" s="1">
        <f>'APÊNDICE II-MEMÓRIA DE CÁLCULO'!B39</f>
        <v>18988</v>
      </c>
      <c r="C38" s="10" t="str">
        <f>'APÊNDICE II-MEMÓRIA DE CÁLCULO'!C39</f>
        <v>-</v>
      </c>
      <c r="D38" s="44" t="str">
        <f>'APÊNDICE II-MEMÓRIA DE CÁLCULO'!D39</f>
        <v>Tabua proprioceptiva para alongamento do tríceps, indicada para exercícios de flexibilidade, equilíbrio e reabilitação; confeccionada em material resistente com superfície antiderrapante; com registro na  ANVISA.</v>
      </c>
      <c r="E38" s="10" t="str">
        <f>'APÊNDICE II-MEMÓRIA DE CÁLCULO'!E39</f>
        <v>UNIDADE</v>
      </c>
      <c r="F38" s="45">
        <f>'APÊNDICE II-MEMÓRIA DE CÁLCULO'!F39</f>
        <v>5</v>
      </c>
      <c r="G38" s="51" t="s">
        <v>29</v>
      </c>
      <c r="H38" s="53">
        <v>159</v>
      </c>
      <c r="I38" s="46">
        <f t="shared" si="5"/>
        <v>79.5</v>
      </c>
      <c r="J38" s="57">
        <f t="shared" si="6"/>
        <v>0.5</v>
      </c>
      <c r="K38" s="50">
        <f t="shared" si="7"/>
        <v>159</v>
      </c>
      <c r="L38" s="58">
        <f t="shared" si="8"/>
        <v>795</v>
      </c>
      <c r="M38" s="59">
        <f t="shared" si="12"/>
        <v>79.5</v>
      </c>
      <c r="N38" s="6">
        <f t="shared" si="13"/>
        <v>159</v>
      </c>
      <c r="O38" s="8">
        <f t="shared" si="14"/>
        <v>79.5</v>
      </c>
      <c r="P38" s="7">
        <f t="shared" si="9"/>
        <v>0.5</v>
      </c>
      <c r="Q38" s="6">
        <f t="shared" si="10"/>
        <v>79.5</v>
      </c>
      <c r="R38" s="6">
        <f t="shared" si="11"/>
        <v>238.5</v>
      </c>
    </row>
    <row r="39" spans="1:18" ht="102" customHeight="1" x14ac:dyDescent="0.3">
      <c r="A39" s="27">
        <v>35</v>
      </c>
      <c r="B39" s="1">
        <f>'APÊNDICE II-MEMÓRIA DE CÁLCULO'!B40</f>
        <v>18989</v>
      </c>
      <c r="C39" s="10">
        <f>'APÊNDICE II-MEMÓRIA DE CÁLCULO'!C40</f>
        <v>615456</v>
      </c>
      <c r="D39" s="44" t="str">
        <f>'APÊNDICE II-MEMÓRIA DE CÁLCULO'!D40</f>
        <v>Bicicleta ergométrica horizontal, indicada para exercícios aeróbicos e fortalecimento muscular; estrutura resistente com assento ajustável e pedais com sistema de segurança.</v>
      </c>
      <c r="E39" s="10" t="str">
        <f>'APÊNDICE II-MEMÓRIA DE CÁLCULO'!E40</f>
        <v>UNIDADE</v>
      </c>
      <c r="F39" s="45">
        <f>'APÊNDICE II-MEMÓRIA DE CÁLCULO'!F40</f>
        <v>3</v>
      </c>
      <c r="G39" s="51" t="s">
        <v>29</v>
      </c>
      <c r="H39" s="53">
        <v>3108.5</v>
      </c>
      <c r="I39" s="46">
        <f t="shared" si="5"/>
        <v>1554.25</v>
      </c>
      <c r="J39" s="57">
        <f t="shared" si="6"/>
        <v>0.5</v>
      </c>
      <c r="K39" s="50">
        <f t="shared" si="7"/>
        <v>3108.5</v>
      </c>
      <c r="L39" s="58">
        <f t="shared" si="8"/>
        <v>9325.5</v>
      </c>
      <c r="M39" s="59">
        <f t="shared" si="12"/>
        <v>1554.25</v>
      </c>
      <c r="N39" s="6">
        <f t="shared" si="13"/>
        <v>3108.5</v>
      </c>
      <c r="O39" s="8">
        <f t="shared" si="14"/>
        <v>1554.25</v>
      </c>
      <c r="P39" s="7">
        <f t="shared" si="9"/>
        <v>0.5</v>
      </c>
      <c r="Q39" s="6">
        <f t="shared" si="10"/>
        <v>1554.25</v>
      </c>
      <c r="R39" s="6">
        <f t="shared" si="11"/>
        <v>4662.75</v>
      </c>
    </row>
    <row r="40" spans="1:18" ht="103.15" customHeight="1" x14ac:dyDescent="0.3">
      <c r="A40" s="27">
        <v>36</v>
      </c>
      <c r="B40" s="1">
        <f>'APÊNDICE II-MEMÓRIA DE CÁLCULO'!B41</f>
        <v>18990</v>
      </c>
      <c r="C40" s="10" t="str">
        <f>'APÊNDICE II-MEMÓRIA DE CÁLCULO'!C41</f>
        <v>-</v>
      </c>
      <c r="D40" s="44" t="str">
        <f>'APÊNDICE II-MEMÓRIA DE CÁLCULO'!D41</f>
        <v>Mini massageador portátil sem fio, com 4 ponteiras intercambiáveis para diferentes tipos de massagem, acompanhado de estojo para transporte; indicado para uso terapêutico e relaxamento muscular.</v>
      </c>
      <c r="E40" s="10" t="str">
        <f>'APÊNDICE II-MEMÓRIA DE CÁLCULO'!E41</f>
        <v>UNIDADE</v>
      </c>
      <c r="F40" s="45">
        <f>'APÊNDICE II-MEMÓRIA DE CÁLCULO'!F41</f>
        <v>10</v>
      </c>
      <c r="G40" s="51" t="s">
        <v>29</v>
      </c>
      <c r="H40" s="53">
        <v>416.64</v>
      </c>
      <c r="I40" s="46">
        <f t="shared" si="5"/>
        <v>208.32</v>
      </c>
      <c r="J40" s="57">
        <f t="shared" si="6"/>
        <v>0.5</v>
      </c>
      <c r="K40" s="50">
        <f t="shared" si="7"/>
        <v>416.64</v>
      </c>
      <c r="L40" s="58">
        <f t="shared" si="8"/>
        <v>4166.3999999999996</v>
      </c>
      <c r="M40" s="59">
        <f t="shared" si="12"/>
        <v>208.32</v>
      </c>
      <c r="N40" s="6">
        <f t="shared" si="13"/>
        <v>416.64</v>
      </c>
      <c r="O40" s="8">
        <f t="shared" si="14"/>
        <v>208.32</v>
      </c>
      <c r="P40" s="7">
        <f t="shared" si="9"/>
        <v>0.5</v>
      </c>
      <c r="Q40" s="6">
        <f t="shared" si="10"/>
        <v>208.32</v>
      </c>
      <c r="R40" s="6">
        <f t="shared" si="11"/>
        <v>624.96</v>
      </c>
    </row>
    <row r="41" spans="1:18" ht="105" customHeight="1" x14ac:dyDescent="0.3">
      <c r="A41" s="27">
        <v>37</v>
      </c>
      <c r="B41" s="1">
        <f>'APÊNDICE II-MEMÓRIA DE CÁLCULO'!B42</f>
        <v>18991</v>
      </c>
      <c r="C41" s="10">
        <v>381478</v>
      </c>
      <c r="D41" s="44" t="str">
        <f>'APÊNDICE II-MEMÓRIA DE CÁLCULO'!D42</f>
        <v>Esteira elétrica para uso residencial ou profissional, bivolt, com painel de controle digital, múltiplas velocidades e funções de treino; estrutura resistente com superfície antiderrapante para segurança durante o exercício.</v>
      </c>
      <c r="E41" s="10" t="str">
        <f>'APÊNDICE II-MEMÓRIA DE CÁLCULO'!E42</f>
        <v>UNIDADE</v>
      </c>
      <c r="F41" s="45">
        <f>'APÊNDICE II-MEMÓRIA DE CÁLCULO'!F42</f>
        <v>3</v>
      </c>
      <c r="G41" s="51" t="s">
        <v>29</v>
      </c>
      <c r="H41" s="53">
        <v>3093.33</v>
      </c>
      <c r="I41" s="46">
        <f t="shared" si="5"/>
        <v>1546.665</v>
      </c>
      <c r="J41" s="57">
        <f t="shared" si="6"/>
        <v>0.5</v>
      </c>
      <c r="K41" s="50">
        <f t="shared" si="7"/>
        <v>3093.33</v>
      </c>
      <c r="L41" s="58">
        <f t="shared" si="8"/>
        <v>9279.99</v>
      </c>
      <c r="M41" s="59">
        <f t="shared" si="12"/>
        <v>1546.665</v>
      </c>
      <c r="N41" s="6">
        <f t="shared" si="13"/>
        <v>3093.33</v>
      </c>
      <c r="O41" s="8">
        <f t="shared" si="14"/>
        <v>1546.665</v>
      </c>
      <c r="P41" s="7">
        <f t="shared" si="9"/>
        <v>0.5</v>
      </c>
      <c r="Q41" s="6">
        <f t="shared" si="10"/>
        <v>1546.665</v>
      </c>
      <c r="R41" s="6">
        <f t="shared" si="11"/>
        <v>4639.9949999999999</v>
      </c>
    </row>
    <row r="42" spans="1:18" ht="108.6" customHeight="1" x14ac:dyDescent="0.3">
      <c r="A42" s="27">
        <v>38</v>
      </c>
      <c r="B42" s="1">
        <f>'APÊNDICE II-MEMÓRIA DE CÁLCULO'!B43</f>
        <v>18992</v>
      </c>
      <c r="C42" s="10" t="str">
        <f>'APÊNDICE II-MEMÓRIA DE CÁLCULO'!C43</f>
        <v>-</v>
      </c>
      <c r="D42" s="44" t="str">
        <f>'APÊNDICE II-MEMÓRIA DE CÁLCULO'!D43</f>
        <v xml:space="preserve">Mini bike portátil para fisioterapia adulta, sem motor, indicada para exercícios de braços e pernas. Possui pedais com cintas ajustáveis, base antiderrapante e regulagem manual de resistência. Estrutura leve, fácil de transportar e higienizar. </v>
      </c>
      <c r="E42" s="10" t="str">
        <f>'APÊNDICE II-MEMÓRIA DE CÁLCULO'!E43</f>
        <v>UNIDADE</v>
      </c>
      <c r="F42" s="45">
        <f>'APÊNDICE II-MEMÓRIA DE CÁLCULO'!F43</f>
        <v>10</v>
      </c>
      <c r="G42" s="51" t="s">
        <v>29</v>
      </c>
      <c r="H42" s="53">
        <v>250</v>
      </c>
      <c r="I42" s="46">
        <f t="shared" si="5"/>
        <v>125</v>
      </c>
      <c r="J42" s="57">
        <f t="shared" si="6"/>
        <v>0.5</v>
      </c>
      <c r="K42" s="50">
        <f t="shared" si="7"/>
        <v>250</v>
      </c>
      <c r="L42" s="58">
        <f t="shared" si="8"/>
        <v>2500</v>
      </c>
      <c r="M42" s="59">
        <f t="shared" si="12"/>
        <v>125</v>
      </c>
      <c r="N42" s="6">
        <f t="shared" si="13"/>
        <v>250</v>
      </c>
      <c r="O42" s="8">
        <f t="shared" si="14"/>
        <v>125</v>
      </c>
      <c r="P42" s="7">
        <f t="shared" si="9"/>
        <v>0.5</v>
      </c>
      <c r="Q42" s="6">
        <f t="shared" si="10"/>
        <v>125</v>
      </c>
      <c r="R42" s="6">
        <f t="shared" si="11"/>
        <v>375</v>
      </c>
    </row>
    <row r="43" spans="1:18" ht="208.15" customHeight="1" x14ac:dyDescent="0.3">
      <c r="A43" s="27">
        <v>39</v>
      </c>
      <c r="B43" s="1">
        <f>'APÊNDICE II-MEMÓRIA DE CÁLCULO'!B44</f>
        <v>18993</v>
      </c>
      <c r="C43" s="10" t="str">
        <f>'APÊNDICE II-MEMÓRIA DE CÁLCULO'!C44</f>
        <v>-</v>
      </c>
      <c r="D43" s="44" t="str">
        <f>'APÊNDICE II-MEMÓRIA DE CÁLCULO'!D44</f>
        <v>Circuito motricidade infantil  - conjunto de 4 peças para desenvolvimento motor infantil inclui ESCADA (50x50x30 cm), RAMPA (50x50x30 cm a 4 cm), COLCHONETE (50x50x4 cm) e PEÇA RETANGULAR (50x50x30 cm), projetado para estimular a coordenação, equilíbrio e habilidades motoras dos bebês. Cada peça possui enchimento em espuma de alta densidade, oferecendo conforto e segurança, e capa em material bagum lavável, impermeável e com zíper, facilitando a manutenção. As peças apresentam cores variadas, proporcionando estímulo visual, sendo adequadas para ambientes infantis conforme normas de segurança.</v>
      </c>
      <c r="E43" s="10" t="str">
        <f>'APÊNDICE II-MEMÓRIA DE CÁLCULO'!E44</f>
        <v>UNIDADE</v>
      </c>
      <c r="F43" s="45">
        <f>'APÊNDICE II-MEMÓRIA DE CÁLCULO'!F44</f>
        <v>2</v>
      </c>
      <c r="G43" s="51" t="s">
        <v>29</v>
      </c>
      <c r="H43" s="53">
        <v>947.67</v>
      </c>
      <c r="I43" s="46">
        <f t="shared" si="5"/>
        <v>473.83499999999998</v>
      </c>
      <c r="J43" s="57">
        <f t="shared" si="6"/>
        <v>0.5</v>
      </c>
      <c r="K43" s="50">
        <f t="shared" si="7"/>
        <v>947.67</v>
      </c>
      <c r="L43" s="58">
        <f t="shared" si="8"/>
        <v>1895.34</v>
      </c>
      <c r="M43" s="59">
        <f t="shared" si="12"/>
        <v>473.83499999999998</v>
      </c>
      <c r="N43" s="6">
        <f t="shared" si="13"/>
        <v>947.67</v>
      </c>
      <c r="O43" s="8">
        <f t="shared" si="14"/>
        <v>473.83499999999998</v>
      </c>
      <c r="P43" s="7">
        <f t="shared" si="9"/>
        <v>0.5</v>
      </c>
      <c r="Q43" s="6">
        <f t="shared" si="10"/>
        <v>473.83499999999998</v>
      </c>
      <c r="R43" s="6">
        <f t="shared" si="11"/>
        <v>1421.5049999999999</v>
      </c>
    </row>
    <row r="44" spans="1:18" ht="90" customHeight="1" x14ac:dyDescent="0.3">
      <c r="A44" s="27">
        <v>40</v>
      </c>
      <c r="B44" s="1">
        <f>'APÊNDICE II-MEMÓRIA DE CÁLCULO'!B45</f>
        <v>18994</v>
      </c>
      <c r="C44" s="10" t="str">
        <f>'APÊNDICE II-MEMÓRIA DE CÁLCULO'!C45</f>
        <v>-</v>
      </c>
      <c r="D44" s="44" t="str">
        <f>'APÊNDICE II-MEMÓRIA DE CÁLCULO'!D45</f>
        <v>Calça sensorial  - Calça para estimulação Infantil é feita em espuma revestida com Korino, medindo 45 x 100 cm. Indicada para crianças de todas as idades, promovendo estímulos sensoriais e desenvolvimento motor de forma segura e confortável.</v>
      </c>
      <c r="E44" s="10" t="str">
        <f>'APÊNDICE II-MEMÓRIA DE CÁLCULO'!E45</f>
        <v>UNIDADE</v>
      </c>
      <c r="F44" s="45">
        <f>'APÊNDICE II-MEMÓRIA DE CÁLCULO'!F45</f>
        <v>2</v>
      </c>
      <c r="G44" s="51" t="s">
        <v>29</v>
      </c>
      <c r="H44" s="53">
        <v>298.29000000000002</v>
      </c>
      <c r="I44" s="46">
        <f t="shared" si="5"/>
        <v>149.14500000000001</v>
      </c>
      <c r="J44" s="57">
        <f t="shared" si="6"/>
        <v>0.5</v>
      </c>
      <c r="K44" s="50">
        <f t="shared" si="7"/>
        <v>298.29000000000002</v>
      </c>
      <c r="L44" s="58">
        <f t="shared" si="8"/>
        <v>596.58000000000004</v>
      </c>
      <c r="M44" s="59">
        <f t="shared" si="12"/>
        <v>149.14500000000001</v>
      </c>
      <c r="N44" s="6">
        <f t="shared" si="13"/>
        <v>298.29000000000002</v>
      </c>
      <c r="O44" s="8">
        <f t="shared" si="14"/>
        <v>149.14500000000001</v>
      </c>
      <c r="P44" s="7">
        <f t="shared" si="9"/>
        <v>0.5</v>
      </c>
      <c r="Q44" s="6">
        <f t="shared" si="10"/>
        <v>149.14500000000001</v>
      </c>
      <c r="R44" s="6">
        <f t="shared" si="11"/>
        <v>447.43500000000006</v>
      </c>
    </row>
    <row r="45" spans="1:18" ht="160.9" customHeight="1" x14ac:dyDescent="0.3">
      <c r="A45" s="27">
        <v>41</v>
      </c>
      <c r="B45" s="1">
        <f>'APÊNDICE II-MEMÓRIA DE CÁLCULO'!B46</f>
        <v>18995</v>
      </c>
      <c r="C45" s="10" t="str">
        <f>'APÊNDICE II-MEMÓRIA DE CÁLCULO'!C46</f>
        <v>-</v>
      </c>
      <c r="D45" s="44" t="str">
        <f>'APÊNDICE II-MEMÓRIA DE CÁLCULO'!D46</f>
        <v>Bancos terapêuticos  - são versáteis e podem ser usados para diversas funções, como escada, apoio de pé, mesa de atividades, entre outros. Com diferentes alturas, os bancos podem ser ajustados conforme a necessidade e a criatividade do terapeuta. Eles se encaixam um sobre o outro, facilitando o armazenamento. O conjunto é composto por 6 bancos com as seguintes medidas: 60 x 28 x 43 cm (maior), 55 x 28 x 36 cm, 50 x 28 x 29 cm, 45 x 28 x 22 cm, 40 x 28 x 15 cm e 35 x 28 x 8 cm (menor).</v>
      </c>
      <c r="E45" s="10" t="str">
        <f>'APÊNDICE II-MEMÓRIA DE CÁLCULO'!E46</f>
        <v>UNIDADE</v>
      </c>
      <c r="F45" s="45">
        <f>'APÊNDICE II-MEMÓRIA DE CÁLCULO'!F46</f>
        <v>3</v>
      </c>
      <c r="G45" s="51" t="s">
        <v>29</v>
      </c>
      <c r="H45" s="53">
        <v>1468.67</v>
      </c>
      <c r="I45" s="46">
        <f t="shared" si="5"/>
        <v>734.33500000000004</v>
      </c>
      <c r="J45" s="57">
        <f t="shared" si="6"/>
        <v>0.5</v>
      </c>
      <c r="K45" s="50">
        <f t="shared" si="7"/>
        <v>1468.67</v>
      </c>
      <c r="L45" s="58">
        <f t="shared" si="8"/>
        <v>4406.01</v>
      </c>
      <c r="M45" s="59">
        <f t="shared" si="12"/>
        <v>734.33500000000004</v>
      </c>
      <c r="N45" s="6">
        <f t="shared" si="13"/>
        <v>1468.67</v>
      </c>
      <c r="O45" s="8">
        <f t="shared" si="14"/>
        <v>734.33500000000004</v>
      </c>
      <c r="P45" s="7">
        <f t="shared" si="9"/>
        <v>0.5</v>
      </c>
      <c r="Q45" s="6">
        <f t="shared" si="10"/>
        <v>734.33500000000004</v>
      </c>
      <c r="R45" s="6">
        <f t="shared" si="11"/>
        <v>2203.0050000000001</v>
      </c>
    </row>
    <row r="46" spans="1:18" ht="139.9" customHeight="1" x14ac:dyDescent="0.3">
      <c r="A46" s="27">
        <v>42</v>
      </c>
      <c r="B46" s="1">
        <f>'APÊNDICE II-MEMÓRIA DE CÁLCULO'!B47</f>
        <v>18996</v>
      </c>
      <c r="C46" s="10" t="str">
        <f>'APÊNDICE II-MEMÓRIA DE CÁLCULO'!C47</f>
        <v>-</v>
      </c>
      <c r="D46" s="44" t="str">
        <f>'APÊNDICE II-MEMÓRIA DE CÁLCULO'!D47</f>
        <v>Tabuleiro sensorial montessori de encaixe madeira - com 75 peças, é ideal para crianças a partir de 3 anos. Com 40 cm de comprimento, 16 cm de largura e 8 cm de altura, o brinquedo ajuda a desenvolver coordenação motora, percepção visual, criatividade e raciocínio lógico, ao permitir a exploração de cores, formas geométricas e números de forma interativa. A abordagem Montessori incentiva a autonomia no aprendizado.</v>
      </c>
      <c r="E46" s="10" t="str">
        <f>'APÊNDICE II-MEMÓRIA DE CÁLCULO'!E47</f>
        <v>UNIDADE</v>
      </c>
      <c r="F46" s="45">
        <f>'APÊNDICE II-MEMÓRIA DE CÁLCULO'!F47</f>
        <v>7</v>
      </c>
      <c r="G46" s="51" t="s">
        <v>29</v>
      </c>
      <c r="H46" s="53">
        <v>142.33000000000001</v>
      </c>
      <c r="I46" s="46">
        <f t="shared" si="5"/>
        <v>71.165000000000006</v>
      </c>
      <c r="J46" s="57">
        <f t="shared" si="6"/>
        <v>0.5</v>
      </c>
      <c r="K46" s="50">
        <f t="shared" si="7"/>
        <v>142.33000000000001</v>
      </c>
      <c r="L46" s="58">
        <f t="shared" si="8"/>
        <v>996.31000000000006</v>
      </c>
      <c r="M46" s="59">
        <f t="shared" si="12"/>
        <v>71.165000000000006</v>
      </c>
      <c r="N46" s="6">
        <f t="shared" si="13"/>
        <v>142.33000000000001</v>
      </c>
      <c r="O46" s="8">
        <f t="shared" si="14"/>
        <v>71.165000000000006</v>
      </c>
      <c r="P46" s="7">
        <f t="shared" si="9"/>
        <v>0.5</v>
      </c>
      <c r="Q46" s="6">
        <f t="shared" si="10"/>
        <v>71.165000000000006</v>
      </c>
      <c r="R46" s="6">
        <f t="shared" si="11"/>
        <v>213.495</v>
      </c>
    </row>
    <row r="47" spans="1:18" ht="138.6" customHeight="1" x14ac:dyDescent="0.3">
      <c r="A47" s="27">
        <v>43</v>
      </c>
      <c r="B47" s="1">
        <f>'APÊNDICE II-MEMÓRIA DE CÁLCULO'!B48</f>
        <v>18997</v>
      </c>
      <c r="C47" s="10" t="str">
        <f>'APÊNDICE II-MEMÓRIA DE CÁLCULO'!C48</f>
        <v>-</v>
      </c>
      <c r="D47" s="44" t="str">
        <f>'APÊNDICE II-MEMÓRIA DE CÁLCULO'!D48</f>
        <v>Kit brinquedos de encaixe contém 124 peças - em plástico resistente, atóxico e com cores vibrantes, ideal para estimular a coordenação motora, criatividade e raciocínio lógico das crianças. Permite montar até 10 figuras diferentes, como palhaço, tartaruga, peixe, pirâmide, locomotiva e outros. As peças são seguras, com acabamento arredondado e de fácil encaixe. Não utiliza pilhas, proporcionando brincadeiras educativas e contínuas.</v>
      </c>
      <c r="E47" s="10" t="str">
        <f>'APÊNDICE II-MEMÓRIA DE CÁLCULO'!E48</f>
        <v>KIT</v>
      </c>
      <c r="F47" s="45">
        <f>'APÊNDICE II-MEMÓRIA DE CÁLCULO'!F48</f>
        <v>10</v>
      </c>
      <c r="G47" s="51" t="s">
        <v>29</v>
      </c>
      <c r="H47" s="53">
        <v>676.83</v>
      </c>
      <c r="I47" s="46">
        <f t="shared" si="5"/>
        <v>338.41500000000002</v>
      </c>
      <c r="J47" s="57">
        <f t="shared" si="6"/>
        <v>0.5</v>
      </c>
      <c r="K47" s="50">
        <f t="shared" si="7"/>
        <v>676.83</v>
      </c>
      <c r="L47" s="58">
        <f t="shared" si="8"/>
        <v>6768.3</v>
      </c>
      <c r="M47" s="59">
        <f t="shared" si="12"/>
        <v>338.41500000000002</v>
      </c>
      <c r="N47" s="6">
        <f t="shared" si="13"/>
        <v>676.83</v>
      </c>
      <c r="O47" s="8">
        <f t="shared" si="14"/>
        <v>338.41500000000002</v>
      </c>
      <c r="P47" s="7">
        <f t="shared" si="9"/>
        <v>0.5</v>
      </c>
      <c r="Q47" s="6">
        <f t="shared" si="10"/>
        <v>338.41500000000002</v>
      </c>
      <c r="R47" s="6">
        <f t="shared" si="11"/>
        <v>1015.2450000000001</v>
      </c>
    </row>
    <row r="48" spans="1:18" ht="138.6" customHeight="1" x14ac:dyDescent="0.3">
      <c r="A48" s="27">
        <v>44</v>
      </c>
      <c r="B48" s="1">
        <f>'APÊNDICE II-MEMÓRIA DE CÁLCULO'!B49</f>
        <v>18998</v>
      </c>
      <c r="C48" s="10" t="str">
        <f>'APÊNDICE II-MEMÓRIA DE CÁLCULO'!C49</f>
        <v>-</v>
      </c>
      <c r="D48" s="44" t="str">
        <f>'APÊNDICE II-MEMÓRIA DE CÁLCULO'!D49</f>
        <v>Kit com 3 rolos de posicionamento - indicado para uso em fisioterapia, reabilitação e cuidados com pacientes acamados. Auxilia na mudança de posição, oferece suporte postural e conforto durante os exercícios e atendimentos. Fabricados com espuma de alta densidade e revestimento em material impermeável de fácil limpeza, para garantir durabilidade, higiene e segurança no uso profissional. Medidas: 40x15 cm, 40x20 cm e 40x25 cm.</v>
      </c>
      <c r="E48" s="10" t="str">
        <f>'APÊNDICE II-MEMÓRIA DE CÁLCULO'!E49</f>
        <v>KIT</v>
      </c>
      <c r="F48" s="45">
        <f>'APÊNDICE II-MEMÓRIA DE CÁLCULO'!F49</f>
        <v>4</v>
      </c>
      <c r="G48" s="51" t="s">
        <v>29</v>
      </c>
      <c r="H48" s="53">
        <v>371.08</v>
      </c>
      <c r="I48" s="46">
        <f t="shared" si="5"/>
        <v>185.54</v>
      </c>
      <c r="J48" s="57">
        <f t="shared" si="6"/>
        <v>0.5</v>
      </c>
      <c r="K48" s="50">
        <f t="shared" si="7"/>
        <v>371.08</v>
      </c>
      <c r="L48" s="58">
        <f t="shared" si="8"/>
        <v>1484.32</v>
      </c>
      <c r="M48" s="59">
        <f t="shared" si="12"/>
        <v>185.54</v>
      </c>
      <c r="N48" s="6">
        <f t="shared" si="13"/>
        <v>371.08</v>
      </c>
      <c r="O48" s="8">
        <f t="shared" si="14"/>
        <v>185.54</v>
      </c>
      <c r="P48" s="7">
        <f t="shared" si="9"/>
        <v>0.5</v>
      </c>
      <c r="Q48" s="6">
        <f t="shared" si="10"/>
        <v>185.54</v>
      </c>
      <c r="R48" s="6">
        <f t="shared" si="11"/>
        <v>556.62</v>
      </c>
    </row>
    <row r="49" spans="1:18" ht="271.14999999999998" customHeight="1" x14ac:dyDescent="0.3">
      <c r="A49" s="27">
        <v>45</v>
      </c>
      <c r="B49" s="1">
        <f>'APÊNDICE II-MEMÓRIA DE CÁLCULO'!B50</f>
        <v>18999</v>
      </c>
      <c r="C49" s="10">
        <f>'APÊNDICE II-MEMÓRIA DE CÁLCULO'!C50</f>
        <v>607267</v>
      </c>
      <c r="D49" s="44" t="str">
        <f>'APÊNDICE II-MEMÓRIA DE CÁLCULO'!D50</f>
        <v>Tatame em placas intertravadas de e.v.a. (etileno-acetato de vinil) - Cores variadas, com bordas de acabamento. DIMENSÕES E TOLERÂNCIAS (para + ou – 10mm) Tamanhos aproximados das placas 50 mm x 50 mm, espessura 20 mm. Características adicionais: Placas de tatame intertravadas e bordas de acabamento, confeccionadas em E.V.A. (100%), atóxicas, com superfície texturizada, siliconadas, antiderrapante e lavável; densidade entre 150 e 180 gramas por centímetro cúbico; cada peça deve ser fornecida em conjunto com uma borda de acabamento. Os encaixes devem proporcionar a junção perfeita das peças; as arestas de bordas e placas devem ser uniformes, com corte preciso a 90º em relação ao plano da superfície, isentas de rebarbas e falhas. Garantia Mínima de três meses a partir da data da entrega, contra defeitos de fabricação.</v>
      </c>
      <c r="E49" s="10" t="str">
        <f>'APÊNDICE II-MEMÓRIA DE CÁLCULO'!E50</f>
        <v>PEÇA</v>
      </c>
      <c r="F49" s="45">
        <f>'APÊNDICE II-MEMÓRIA DE CÁLCULO'!F50</f>
        <v>24</v>
      </c>
      <c r="G49" s="51" t="s">
        <v>29</v>
      </c>
      <c r="H49" s="53">
        <v>12.16</v>
      </c>
      <c r="I49" s="46">
        <f t="shared" si="5"/>
        <v>6.08</v>
      </c>
      <c r="J49" s="57">
        <f t="shared" si="6"/>
        <v>0.5</v>
      </c>
      <c r="K49" s="50">
        <f t="shared" si="7"/>
        <v>12.16</v>
      </c>
      <c r="L49" s="58">
        <f t="shared" si="8"/>
        <v>291.84000000000003</v>
      </c>
      <c r="M49" s="59">
        <f t="shared" si="12"/>
        <v>6.08</v>
      </c>
      <c r="N49" s="6">
        <f t="shared" si="13"/>
        <v>12.16</v>
      </c>
      <c r="O49" s="8">
        <f t="shared" si="14"/>
        <v>6.08</v>
      </c>
      <c r="P49" s="7">
        <f t="shared" si="9"/>
        <v>0.5</v>
      </c>
      <c r="Q49" s="6">
        <f t="shared" si="10"/>
        <v>6.08</v>
      </c>
      <c r="R49" s="6">
        <f t="shared" si="11"/>
        <v>18.240000000000002</v>
      </c>
    </row>
    <row r="50" spans="1:18" ht="385.15" customHeight="1" x14ac:dyDescent="0.3">
      <c r="A50" s="27">
        <v>46</v>
      </c>
      <c r="B50" s="1">
        <f>'APÊNDICE II-MEMÓRIA DE CÁLCULO'!B51</f>
        <v>19000</v>
      </c>
      <c r="C50" s="10">
        <f>'APÊNDICE II-MEMÓRIA DE CÁLCULO'!C51</f>
        <v>471239</v>
      </c>
      <c r="D50" s="44" t="str">
        <f>'APÊNDICE II-MEMÓRIA DE CÁLCULO'!D51</f>
        <v>Conjunto tábua de equilíbrio e propriocepção para fisioterapia - Conjunto composto por 4 equipamentos desenvolvidos para exercícios de equilíbrio, coordenação motora e propriocepção, indicado para uso em fisioterapia, reabilitação e treinamento funcional: 1. DISCO DE EQUILÍBRIO – Superfície circular com 38 cm de diâmetro, base com 9 cm de diâmetro e 9,3 cm de altura total. Fabricado com superfície em MDF de 15 mm revestido com EVA antiderrapante e base em madeira maciça. 2. TÁBUA DE EQUILÍBRIO RETANGULAR – Plataforma estável e dinâmica, com dimensões de 60 cm (comprimento) x 39 cm (largura) x 10 cm (altura), indicada para exercícios de estabilidade e fortalecimento. 3. RAMPA DE EQUILÍBRIO – Equipamento com inclinação progressiva, ideal para variação de intensidade dos exercícios. Medidas: 32,5 cm (comprimento) x 42 cm (largura) x 16,5 cm (altura). 4. TÁBUA DE EQUILÍBRIO Formato 8 – Plataforma em formato de número 8, desenvolvida para treinos que exigem maior controle corporal e coordenação. Dimensões: 69,5 cm (comprimento) x 34 cm (largura) x 9 cm (altura). Todos os itens são confeccionados com materiais resistentes e antiderrapantes, adequados para uso clínico, garantindo segurança, durabilidade e fácil higienização.</v>
      </c>
      <c r="E50" s="10" t="str">
        <f>'APÊNDICE II-MEMÓRIA DE CÁLCULO'!E51</f>
        <v>CONJUNTO</v>
      </c>
      <c r="F50" s="45">
        <f>'APÊNDICE II-MEMÓRIA DE CÁLCULO'!F51</f>
        <v>2</v>
      </c>
      <c r="G50" s="51" t="s">
        <v>29</v>
      </c>
      <c r="H50" s="53">
        <v>398.06</v>
      </c>
      <c r="I50" s="46">
        <f t="shared" si="5"/>
        <v>199.03</v>
      </c>
      <c r="J50" s="57">
        <f t="shared" si="6"/>
        <v>0.5</v>
      </c>
      <c r="K50" s="50">
        <f t="shared" si="7"/>
        <v>398.06</v>
      </c>
      <c r="L50" s="58">
        <f t="shared" si="8"/>
        <v>796.12</v>
      </c>
      <c r="M50" s="59">
        <f t="shared" si="12"/>
        <v>199.03</v>
      </c>
      <c r="N50" s="6">
        <f t="shared" si="13"/>
        <v>398.06</v>
      </c>
      <c r="O50" s="8">
        <f t="shared" si="14"/>
        <v>199.03</v>
      </c>
      <c r="P50" s="7">
        <f t="shared" si="9"/>
        <v>0.5</v>
      </c>
      <c r="Q50" s="6">
        <f t="shared" si="10"/>
        <v>199.03</v>
      </c>
      <c r="R50" s="6">
        <f t="shared" si="11"/>
        <v>597.09</v>
      </c>
    </row>
    <row r="51" spans="1:18" ht="207.6" customHeight="1" x14ac:dyDescent="0.3">
      <c r="A51" s="27">
        <v>47</v>
      </c>
      <c r="B51" s="1">
        <f>'APÊNDICE II-MEMÓRIA DE CÁLCULO'!B52</f>
        <v>19001</v>
      </c>
      <c r="C51" s="10" t="str">
        <f>'APÊNDICE II-MEMÓRIA DE CÁLCULO'!C52</f>
        <v>-</v>
      </c>
      <c r="D51" s="44" t="str">
        <f>'APÊNDICE II-MEMÓRIA DE CÁLCULO'!D52</f>
        <v>Meia bola de equilíbrio com alças - indicada para exercícios de força, equilíbrio, flexibilidade e condicionamento físico, amplamente utilizada em fisioterapia, reabilitação e treinamento funcional. Conta com sistema de segurança antiestouro e superfície resistente, suportando até 200 kg. Possui base estável e acompanha dois resistores elásticos que permitem a realização de exercícios com membros superiores e inferiores, além de bomba de ar para enchimento. Suas dimensões são 58 cm de diâmetro por 25 cm de altura e peso aproximado de 5,5 kg. Ideal para treinos versáteis que envolvem estabilidade, fortalecimento muscular e coordenação motora.</v>
      </c>
      <c r="E51" s="10" t="str">
        <f>'APÊNDICE II-MEMÓRIA DE CÁLCULO'!E52</f>
        <v>UNIDADE</v>
      </c>
      <c r="F51" s="45">
        <f>'APÊNDICE II-MEMÓRIA DE CÁLCULO'!F52</f>
        <v>3</v>
      </c>
      <c r="G51" s="51" t="s">
        <v>29</v>
      </c>
      <c r="H51" s="53">
        <v>317</v>
      </c>
      <c r="I51" s="46">
        <f t="shared" si="5"/>
        <v>158.5</v>
      </c>
      <c r="J51" s="57">
        <f t="shared" si="6"/>
        <v>0.5</v>
      </c>
      <c r="K51" s="50">
        <f t="shared" si="7"/>
        <v>317</v>
      </c>
      <c r="L51" s="58">
        <f t="shared" si="8"/>
        <v>951</v>
      </c>
      <c r="M51" s="59">
        <f t="shared" si="12"/>
        <v>158.5</v>
      </c>
      <c r="N51" s="6">
        <f t="shared" si="13"/>
        <v>317</v>
      </c>
      <c r="O51" s="8">
        <f t="shared" si="14"/>
        <v>158.5</v>
      </c>
      <c r="P51" s="7">
        <f t="shared" si="9"/>
        <v>0.5</v>
      </c>
      <c r="Q51" s="6">
        <f t="shared" si="10"/>
        <v>158.5</v>
      </c>
      <c r="R51" s="6">
        <f t="shared" si="11"/>
        <v>475.5</v>
      </c>
    </row>
    <row r="52" spans="1:18" ht="103.9" customHeight="1" x14ac:dyDescent="0.3">
      <c r="A52" s="27">
        <v>48</v>
      </c>
      <c r="B52" s="1">
        <f>'APÊNDICE II-MEMÓRIA DE CÁLCULO'!B53</f>
        <v>19002</v>
      </c>
      <c r="C52" s="10" t="str">
        <f>'APÊNDICE II-MEMÓRIA DE CÁLCULO'!C53</f>
        <v>-</v>
      </c>
      <c r="D52" s="44" t="str">
        <f>'APÊNDICE II-MEMÓRIA DE CÁLCULO'!D53</f>
        <v>Esteira kids - largura aproximada: 52cm; - comprimento aproximado: 74cm; - altura aproximado: 20cm; - peso aproximado: 20kg; - tamanho da lona aproximado: 52cm x 74cm; - equipamento com regulagem de velocidade, botão de parada, botão de liga e desliga e painel indicador de velocidade.</v>
      </c>
      <c r="E52" s="10" t="str">
        <f>'APÊNDICE II-MEMÓRIA DE CÁLCULO'!E53</f>
        <v>UNIDADE</v>
      </c>
      <c r="F52" s="45">
        <f>'APÊNDICE II-MEMÓRIA DE CÁLCULO'!F53</f>
        <v>2</v>
      </c>
      <c r="G52" s="51" t="s">
        <v>29</v>
      </c>
      <c r="H52" s="53">
        <v>3184.13</v>
      </c>
      <c r="I52" s="46">
        <f t="shared" si="5"/>
        <v>1592.0650000000001</v>
      </c>
      <c r="J52" s="57">
        <f t="shared" si="6"/>
        <v>0.5</v>
      </c>
      <c r="K52" s="50">
        <f t="shared" si="7"/>
        <v>3184.13</v>
      </c>
      <c r="L52" s="58">
        <f t="shared" si="8"/>
        <v>6368.26</v>
      </c>
      <c r="M52" s="59">
        <f t="shared" si="12"/>
        <v>1592.0650000000001</v>
      </c>
      <c r="N52" s="6">
        <f t="shared" si="13"/>
        <v>3184.13</v>
      </c>
      <c r="O52" s="8">
        <f t="shared" si="14"/>
        <v>1592.0650000000001</v>
      </c>
      <c r="P52" s="7">
        <f t="shared" si="9"/>
        <v>0.5</v>
      </c>
      <c r="Q52" s="6">
        <f t="shared" si="10"/>
        <v>1592.0650000000001</v>
      </c>
      <c r="R52" s="6">
        <f t="shared" si="11"/>
        <v>4776.1949999999997</v>
      </c>
    </row>
    <row r="53" spans="1:18" ht="201.6" customHeight="1" x14ac:dyDescent="0.3">
      <c r="A53" s="27">
        <v>49</v>
      </c>
      <c r="B53" s="1">
        <f>'APÊNDICE II-MEMÓRIA DE CÁLCULO'!B54</f>
        <v>19003</v>
      </c>
      <c r="C53" s="10" t="str">
        <f>'APÊNDICE II-MEMÓRIA DE CÁLCULO'!C54</f>
        <v>-</v>
      </c>
      <c r="D53" s="44" t="str">
        <f>'APÊNDICE II-MEMÓRIA DE CÁLCULO'!D54</f>
        <v>Conjunto de instrumentos de percussão múltipla com 22 unidades - composto por 15 tipos diferentes de instrumentos de agitação e sopro, especialmente desenvolvidos para bebês e crianças, fabricados em madeira e materiais atóxicos, seguros e resistentes, com acabamento de alta qualidade, de fácil higienização, ideal para musicalização infantil, estímulo sensorial e coordenação motora; inclui 2 castanholas, 2 maracas, 2 pandeiros pequenos, 2 chocalhos de mão, 2 clavas, 2 sinos de pulso, 1 triângulo com baqueta, 2 blocos sonoros, 1 reco-reco, 1 tambor, 1 apito, 1 flauta e 1 xilofone infantil; acompanha bolsa para transporte e armazenamento.</v>
      </c>
      <c r="E53" s="10" t="str">
        <f>'APÊNDICE II-MEMÓRIA DE CÁLCULO'!E54</f>
        <v>CONJUNTO</v>
      </c>
      <c r="F53" s="45">
        <f>'APÊNDICE II-MEMÓRIA DE CÁLCULO'!F54</f>
        <v>6</v>
      </c>
      <c r="G53" s="51" t="s">
        <v>29</v>
      </c>
      <c r="H53" s="53">
        <v>418</v>
      </c>
      <c r="I53" s="46">
        <f t="shared" si="5"/>
        <v>209</v>
      </c>
      <c r="J53" s="57">
        <f t="shared" si="6"/>
        <v>0.5</v>
      </c>
      <c r="K53" s="50">
        <f t="shared" si="7"/>
        <v>418</v>
      </c>
      <c r="L53" s="58">
        <f t="shared" si="8"/>
        <v>2508</v>
      </c>
      <c r="M53" s="59">
        <f t="shared" si="12"/>
        <v>209</v>
      </c>
      <c r="N53" s="6">
        <f t="shared" si="13"/>
        <v>418</v>
      </c>
      <c r="O53" s="8">
        <f t="shared" si="14"/>
        <v>209</v>
      </c>
      <c r="P53" s="7">
        <f t="shared" si="9"/>
        <v>0.5</v>
      </c>
      <c r="Q53" s="6">
        <f t="shared" si="10"/>
        <v>209</v>
      </c>
      <c r="R53" s="6">
        <f t="shared" si="11"/>
        <v>627</v>
      </c>
    </row>
    <row r="54" spans="1:18" ht="284.45" customHeight="1" x14ac:dyDescent="0.3">
      <c r="A54" s="27">
        <v>50</v>
      </c>
      <c r="B54" s="1">
        <f>'APÊNDICE II-MEMÓRIA DE CÁLCULO'!B55</f>
        <v>19004</v>
      </c>
      <c r="C54" s="10" t="str">
        <f>'APÊNDICE II-MEMÓRIA DE CÁLCULO'!C55</f>
        <v>-</v>
      </c>
      <c r="D54" s="44" t="str">
        <f>'APÊNDICE II-MEMÓRIA DE CÁLCULO'!D55</f>
        <v>Conjunto de brinquedos de atividade física com 68 peças - linha de movimentação ativa, confeccionado em madeira e plástico resistente, destinado ao desenvolvimento da coordenação motora global, orientação espaço-temporal e equilíbrio em crianças; composto por 10 bases para arco (220x225mm), 04 bases para bastão (220x220mm), 08 bastões em madeira revestidos com plástico (90cm), 05 arcos coloridos de plástico (63cm de diâmetro), 02 semiarcos coloridos (63cm de diâmetro), 04 bases para semiarcos (250x65x30mm), 03 pranchas de equilíbrio em madeira (90cm), 04 bases para pranchas (25cm), 01 base em “X” para jogo de argola (400mm), 05 pinos coloridos (100mm), 05 argolas de PVC (100mm), 08 bases de madeira para suporte das barras (220x220mm) e 08 suportes com quatro alturas distintas (20mm, 30mm, 40mm e 50mm); todos os itens seguros, atóxicos, de fácil manuseio e higienização, indicados para uso terapêutico e educacional.</v>
      </c>
      <c r="E54" s="10" t="str">
        <f>'APÊNDICE II-MEMÓRIA DE CÁLCULO'!E55</f>
        <v>CONJUNTO</v>
      </c>
      <c r="F54" s="45">
        <f>'APÊNDICE II-MEMÓRIA DE CÁLCULO'!F55</f>
        <v>2</v>
      </c>
      <c r="G54" s="51" t="s">
        <v>29</v>
      </c>
      <c r="H54" s="53">
        <v>599.95000000000005</v>
      </c>
      <c r="I54" s="46">
        <f t="shared" si="5"/>
        <v>299.97500000000002</v>
      </c>
      <c r="J54" s="57">
        <f t="shared" si="6"/>
        <v>0.5</v>
      </c>
      <c r="K54" s="50">
        <f t="shared" si="7"/>
        <v>599.95000000000005</v>
      </c>
      <c r="L54" s="58">
        <f t="shared" si="8"/>
        <v>1199.9000000000001</v>
      </c>
      <c r="M54" s="59">
        <f t="shared" si="12"/>
        <v>299.97500000000002</v>
      </c>
      <c r="N54" s="6">
        <f t="shared" si="13"/>
        <v>599.95000000000005</v>
      </c>
      <c r="O54" s="8">
        <f t="shared" si="14"/>
        <v>299.97500000000002</v>
      </c>
      <c r="P54" s="7">
        <f t="shared" si="9"/>
        <v>0.5</v>
      </c>
      <c r="Q54" s="6">
        <f t="shared" si="10"/>
        <v>299.97500000000002</v>
      </c>
      <c r="R54" s="6">
        <f t="shared" si="11"/>
        <v>899.92500000000007</v>
      </c>
    </row>
    <row r="55" spans="1:18" ht="19.5" customHeight="1" x14ac:dyDescent="0.3">
      <c r="A55" s="106" t="s">
        <v>23</v>
      </c>
      <c r="B55" s="107"/>
      <c r="C55" s="107"/>
      <c r="D55" s="107"/>
      <c r="E55" s="107"/>
      <c r="F55" s="107"/>
      <c r="G55" s="107"/>
      <c r="H55" s="107"/>
      <c r="I55" s="107"/>
      <c r="J55" s="108"/>
      <c r="K55" s="105">
        <f>SUM(L5:L54)</f>
        <v>102965.56999999998</v>
      </c>
      <c r="L55" s="105"/>
      <c r="O55" s="3"/>
    </row>
    <row r="56" spans="1:18" ht="30.6" customHeight="1" x14ac:dyDescent="0.3">
      <c r="A56" s="109" t="s">
        <v>25</v>
      </c>
      <c r="B56" s="109"/>
      <c r="C56" s="110" t="s">
        <v>26</v>
      </c>
      <c r="D56" s="110"/>
      <c r="E56" s="110"/>
      <c r="F56" s="110"/>
      <c r="G56" s="110"/>
      <c r="H56" s="110"/>
      <c r="I56" s="110"/>
      <c r="J56" s="110"/>
      <c r="K56" s="110"/>
      <c r="L56" s="110"/>
      <c r="O56" s="3"/>
    </row>
    <row r="57" spans="1:18" ht="99.6" customHeight="1" x14ac:dyDescent="0.3">
      <c r="A57" s="100" t="s">
        <v>38</v>
      </c>
      <c r="B57" s="100"/>
      <c r="C57" s="100"/>
      <c r="D57" s="100"/>
      <c r="E57" s="100"/>
      <c r="F57" s="100"/>
      <c r="G57" s="100"/>
      <c r="H57" s="100"/>
      <c r="I57" s="100"/>
      <c r="J57" s="100"/>
      <c r="K57" s="100"/>
      <c r="L57" s="100"/>
    </row>
    <row r="58" spans="1:18" x14ac:dyDescent="0.3">
      <c r="J58" s="23"/>
      <c r="K58" s="16"/>
      <c r="L58" s="16"/>
      <c r="M58" s="16"/>
      <c r="N58" s="16"/>
      <c r="O58" s="16"/>
      <c r="P58" s="25"/>
    </row>
    <row r="59" spans="1:18" x14ac:dyDescent="0.3">
      <c r="J59" s="23"/>
      <c r="K59" s="16"/>
      <c r="L59" s="16"/>
      <c r="M59" s="16"/>
      <c r="N59" s="16"/>
      <c r="O59" s="16"/>
      <c r="P59" s="25"/>
    </row>
    <row r="60" spans="1:18" x14ac:dyDescent="0.3">
      <c r="J60" s="23"/>
      <c r="K60" s="16"/>
      <c r="L60" s="16"/>
      <c r="M60" s="16"/>
      <c r="N60" s="16"/>
      <c r="O60" s="16"/>
      <c r="P60" s="25"/>
    </row>
    <row r="61" spans="1:18" x14ac:dyDescent="0.3">
      <c r="J61" s="23"/>
      <c r="K61" s="16"/>
      <c r="L61" s="16"/>
      <c r="M61" s="16"/>
      <c r="N61" s="16"/>
      <c r="O61" s="16"/>
      <c r="P61" s="25"/>
    </row>
    <row r="62" spans="1:18" x14ac:dyDescent="0.3">
      <c r="J62" s="23"/>
      <c r="K62" s="16"/>
      <c r="L62" s="16"/>
      <c r="M62" s="16"/>
      <c r="N62" s="16"/>
      <c r="O62" s="16"/>
      <c r="P62" s="25"/>
    </row>
    <row r="63" spans="1:18" x14ac:dyDescent="0.3">
      <c r="J63" s="23"/>
      <c r="K63" s="16"/>
      <c r="L63" s="16"/>
      <c r="M63" s="16"/>
      <c r="N63" s="16"/>
      <c r="O63" s="16"/>
      <c r="P63" s="25"/>
    </row>
    <row r="64" spans="1:18" x14ac:dyDescent="0.3">
      <c r="J64" s="23"/>
      <c r="K64" s="16"/>
      <c r="L64" s="16"/>
      <c r="M64" s="16"/>
      <c r="N64" s="16"/>
      <c r="O64" s="16"/>
      <c r="P64" s="25"/>
    </row>
    <row r="65" spans="10:16" x14ac:dyDescent="0.3">
      <c r="J65" s="23"/>
      <c r="K65" s="16"/>
      <c r="L65" s="16"/>
      <c r="M65" s="16"/>
      <c r="N65" s="16"/>
      <c r="O65" s="16"/>
      <c r="P65" s="25"/>
    </row>
    <row r="66" spans="10:16" ht="14.45" customHeight="1" x14ac:dyDescent="0.3">
      <c r="J66" s="23"/>
      <c r="K66" s="16"/>
      <c r="L66" s="26"/>
      <c r="M66" s="26"/>
      <c r="N66" s="26"/>
      <c r="O66" s="26"/>
      <c r="P66" s="25"/>
    </row>
    <row r="67" spans="10:16" x14ac:dyDescent="0.3">
      <c r="K67" s="16"/>
      <c r="L67" s="26"/>
      <c r="M67" s="26"/>
      <c r="N67" s="26"/>
      <c r="O67" s="26"/>
      <c r="P67" s="25"/>
    </row>
    <row r="68" spans="10:16" ht="14.45" customHeight="1" x14ac:dyDescent="0.3">
      <c r="J68" s="24"/>
      <c r="K68" s="16"/>
      <c r="L68" s="26"/>
      <c r="M68" s="26"/>
      <c r="N68" s="26"/>
      <c r="O68" s="26"/>
      <c r="P68" s="25"/>
    </row>
    <row r="69" spans="10:16" x14ac:dyDescent="0.3">
      <c r="K69" s="16"/>
      <c r="L69" s="26"/>
      <c r="M69" s="26"/>
      <c r="N69" s="26"/>
      <c r="O69" s="26"/>
      <c r="P69" s="25"/>
    </row>
    <row r="70" spans="10:16" x14ac:dyDescent="0.3">
      <c r="K70" s="16"/>
      <c r="L70" s="26"/>
      <c r="M70" s="26"/>
      <c r="N70" s="26"/>
      <c r="O70" s="26"/>
      <c r="P70" s="25"/>
    </row>
    <row r="71" spans="10:16" x14ac:dyDescent="0.3">
      <c r="K71" s="16"/>
      <c r="L71" s="26"/>
      <c r="M71" s="26"/>
      <c r="N71" s="26"/>
      <c r="O71" s="26"/>
      <c r="P71" s="25"/>
    </row>
    <row r="72" spans="10:16" x14ac:dyDescent="0.3">
      <c r="K72" s="16"/>
      <c r="L72" s="26"/>
      <c r="M72" s="26"/>
      <c r="N72" s="26"/>
      <c r="O72" s="26"/>
      <c r="P72" s="25"/>
    </row>
    <row r="73" spans="10:16" x14ac:dyDescent="0.3">
      <c r="K73" s="16"/>
      <c r="L73" s="26"/>
      <c r="M73" s="26"/>
      <c r="N73" s="26"/>
      <c r="O73" s="26"/>
      <c r="P73" s="25"/>
    </row>
    <row r="74" spans="10:16" x14ac:dyDescent="0.3">
      <c r="K74" s="16"/>
      <c r="L74" s="26"/>
      <c r="M74" s="26"/>
      <c r="N74" s="26"/>
      <c r="O74" s="26"/>
      <c r="P74" s="25"/>
    </row>
    <row r="75" spans="10:16" x14ac:dyDescent="0.3">
      <c r="K75" s="16"/>
      <c r="L75" s="26"/>
      <c r="M75" s="26"/>
      <c r="N75" s="26"/>
      <c r="O75" s="26"/>
      <c r="P75" s="25"/>
    </row>
    <row r="76" spans="10:16" x14ac:dyDescent="0.3">
      <c r="K76" s="16"/>
      <c r="L76" s="26"/>
      <c r="M76" s="26"/>
      <c r="N76" s="26"/>
      <c r="O76" s="26"/>
      <c r="P76" s="25"/>
    </row>
    <row r="77" spans="10:16" x14ac:dyDescent="0.3">
      <c r="K77" s="16"/>
      <c r="L77" s="26"/>
      <c r="M77" s="26"/>
      <c r="N77" s="26"/>
      <c r="O77" s="26"/>
      <c r="P77" s="25"/>
    </row>
    <row r="78" spans="10:16" x14ac:dyDescent="0.3">
      <c r="K78" s="16"/>
      <c r="L78" s="26"/>
      <c r="M78" s="26"/>
      <c r="N78" s="26"/>
      <c r="O78" s="26"/>
      <c r="P78" s="25"/>
    </row>
  </sheetData>
  <mergeCells count="7">
    <mergeCell ref="A57:L57"/>
    <mergeCell ref="A3:L3"/>
    <mergeCell ref="A2:L2"/>
    <mergeCell ref="K55:L55"/>
    <mergeCell ref="A55:J55"/>
    <mergeCell ref="A56:B56"/>
    <mergeCell ref="C56:L56"/>
  </mergeCells>
  <phoneticPr fontId="11" type="noConversion"/>
  <printOptions horizontalCentered="1"/>
  <pageMargins left="0.51181102362204722" right="0.51181102362204722" top="0.78740157480314965" bottom="0.78740157480314965" header="0.31496062992125984" footer="0.31496062992125984"/>
  <pageSetup paperSize="9" scale="48" orientation="landscape" r:id="rId1"/>
  <drawing r:id="rId2"/>
  <legacyDrawing r:id="rId3"/>
  <oleObjects>
    <mc:AlternateContent xmlns:mc="http://schemas.openxmlformats.org/markup-compatibility/2006">
      <mc:Choice Requires="x14">
        <oleObject progId="CorelDraw.Graphic.17" shapeId="9217" r:id="rId4">
          <objectPr defaultSize="0" autoPict="0" r:id="rId5">
            <anchor moveWithCells="1" sizeWithCells="1">
              <from>
                <xdr:col>3</xdr:col>
                <xdr:colOff>2800350</xdr:colOff>
                <xdr:row>0</xdr:row>
                <xdr:rowOff>28575</xdr:rowOff>
              </from>
              <to>
                <xdr:col>6</xdr:col>
                <xdr:colOff>895350</xdr:colOff>
                <xdr:row>0</xdr:row>
                <xdr:rowOff>800100</xdr:rowOff>
              </to>
            </anchor>
          </objectPr>
        </oleObject>
      </mc:Choice>
      <mc:Fallback>
        <oleObject progId="CorelDraw.Graphic.17" shapeId="9217"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2</vt:i4>
      </vt:variant>
    </vt:vector>
  </HeadingPairs>
  <TitlesOfParts>
    <vt:vector size="5" baseType="lpstr">
      <vt:lpstr>APÊNDICE I - ESPECIF. E QUANT.</vt:lpstr>
      <vt:lpstr>APÊNDICE II-MEMÓRIA DE CÁLCULO</vt:lpstr>
      <vt:lpstr>APÊNDICE III - MAPA DE PREÇOS</vt:lpstr>
      <vt:lpstr>'APÊNDICE I - ESPECIF. E QUANT.'!Area_de_impressao</vt:lpstr>
      <vt:lpstr>'APÊNDICE III - MAPA DE PREÇOS'!Area_de_impressao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samuel monteiro</cp:lastModifiedBy>
  <cp:revision/>
  <cp:lastPrinted>2025-07-03T13:51:11Z</cp:lastPrinted>
  <dcterms:created xsi:type="dcterms:W3CDTF">2021-02-19T14:30:57Z</dcterms:created>
  <dcterms:modified xsi:type="dcterms:W3CDTF">2025-07-11T17:51:47Z</dcterms:modified>
  <cp:category/>
  <cp:contentStatus/>
</cp:coreProperties>
</file>